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90" yWindow="0" windowWidth="5640" windowHeight="6165" activeTab="3"/>
  </bookViews>
  <sheets>
    <sheet name="Income Stt" sheetId="1" r:id="rId1"/>
    <sheet name="Balance Sheet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BS92VS93">'[2]SRCM'!#REF!</definedName>
    <definedName name="KESMICJE">#REF!</definedName>
    <definedName name="_xlnm.Print_Area" localSheetId="2">'Equity'!$A$1:$H$54</definedName>
    <definedName name="Proof_capres_p2">'[1]PROOF'!#REF!</definedName>
  </definedNames>
  <calcPr fullCalcOnLoad="1"/>
</workbook>
</file>

<file path=xl/sharedStrings.xml><?xml version="1.0" encoding="utf-8"?>
<sst xmlns="http://schemas.openxmlformats.org/spreadsheetml/2006/main" count="167" uniqueCount="121">
  <si>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</si>
  <si>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</si>
  <si>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</si>
  <si>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</si>
  <si>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</si>
  <si>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</si>
  <si>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</si>
  <si>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</si>
  <si>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</si>
  <si>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</si>
  <si>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</si>
  <si>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</si>
  <si>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</si>
  <si>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</si>
  <si>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</si>
  <si>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</si>
  <si>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</si>
  <si>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</si>
  <si>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</si>
  <si>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</si>
  <si>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</si>
  <si>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</si>
  <si>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UNAUDITED FIRST QUARTERLY REPORT ON CONSOLIDATED RESULTS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</si>
  <si>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</si>
  <si>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</si>
  <si>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</si>
  <si>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</si>
  <si>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</si>
  <si>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</si>
  <si>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</si>
  <si>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</si>
  <si>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</si>
  <si>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</si>
  <si>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</si>
  <si>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Share Capital</t>
  </si>
  <si>
    <t>Retained Profit</t>
  </si>
  <si>
    <t>Net tangible assets per share (sen)</t>
  </si>
  <si>
    <t>Cash and bank balances</t>
  </si>
  <si>
    <t>PROPERTY, PLANT AND EQUIPMENT</t>
  </si>
  <si>
    <t>INTANGIBLE ASSETS</t>
  </si>
  <si>
    <t>OTHER INVESTMENTS</t>
  </si>
  <si>
    <t>CURRENT ASSETS</t>
  </si>
  <si>
    <t>CURRENT LIABILITIES</t>
  </si>
  <si>
    <t>NET CURRENT ASSETS</t>
  </si>
  <si>
    <t>SHARE CAPITAL</t>
  </si>
  <si>
    <t>FINANCED BY : -</t>
  </si>
  <si>
    <t>RESERVES</t>
  </si>
  <si>
    <t>MINORITY INTERESTS</t>
  </si>
  <si>
    <t>Share Premium</t>
  </si>
  <si>
    <t>Total</t>
  </si>
  <si>
    <t>INVESTMENT IN ASSOCIATED COMPANY</t>
  </si>
  <si>
    <t>Investing results</t>
  </si>
  <si>
    <t>Net Profit for the period</t>
  </si>
  <si>
    <t>NON-DISTRIBUTABLE</t>
  </si>
  <si>
    <t>Reserve on Consolidation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</si>
  <si>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</si>
  <si>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</si>
  <si>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</si>
  <si>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</si>
  <si>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</si>
  <si>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</si>
  <si>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Repayment of term loans</t>
  </si>
  <si>
    <t>Cash and cash equivalents at beginning of year</t>
  </si>
  <si>
    <t>CASH FLOWS FROM OPERATING ACTIVITIES  :</t>
  </si>
  <si>
    <t>Net profit for the period</t>
  </si>
  <si>
    <t>Net profit before tax</t>
  </si>
  <si>
    <t>CASH FLOWS FROM  FINANCING ACTIVITIES</t>
  </si>
  <si>
    <t>Net changes in cash and cash equivalents</t>
  </si>
  <si>
    <t>Cash and cash equivalents at end of the period</t>
  </si>
  <si>
    <t>Exercise of options to subscribe</t>
  </si>
  <si>
    <t xml:space="preserve">   for ordinary shares in the</t>
  </si>
  <si>
    <t xml:space="preserve">   Company</t>
  </si>
  <si>
    <t>Trade and other receivables</t>
  </si>
  <si>
    <t>Tax recoverable</t>
  </si>
  <si>
    <t>Trade and other payables</t>
  </si>
  <si>
    <t>(31/10/2002)</t>
  </si>
  <si>
    <t>Interest expenses</t>
  </si>
  <si>
    <t>Interest income</t>
  </si>
  <si>
    <t>Income taxes refund</t>
  </si>
  <si>
    <t>Net cash used in investment activities</t>
  </si>
  <si>
    <t>Issue of new shares</t>
  </si>
  <si>
    <t>Hire purchase payables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</si>
  <si>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</si>
  <si>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</si>
  <si>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</si>
  <si>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</si>
  <si>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</si>
  <si>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</si>
  <si>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</si>
  <si>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</si>
  <si>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</si>
  <si>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</si>
  <si>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</si>
  <si>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Other non-cash item</t>
  </si>
  <si>
    <t>Net change in current assets</t>
  </si>
  <si>
    <t>Net change in current liabilities</t>
  </si>
  <si>
    <t>Net cash used in financing activities</t>
  </si>
  <si>
    <t>CASH FLOWS FROM INVESTING ACTIVITIES</t>
  </si>
  <si>
    <t>Asset Revaluation Reserve</t>
  </si>
  <si>
    <t>FOR THE QUARTER ENDED 31 OCTOBER 2003</t>
  </si>
  <si>
    <t>FOR THE FINANCIAL QUARTER ENDED 31ST OCTOBER 2003</t>
  </si>
  <si>
    <t>(31/10/2003)</t>
  </si>
  <si>
    <t>AS AT 31 OCTOBER 2003</t>
  </si>
  <si>
    <t>31/07/2003</t>
  </si>
  <si>
    <t>Balance  @ 1/8/2003</t>
  </si>
  <si>
    <t>Balance  @ 31/10/2003</t>
  </si>
  <si>
    <t>31/10/2003</t>
  </si>
  <si>
    <t>Tax payable</t>
  </si>
  <si>
    <t>Preceding</t>
  </si>
  <si>
    <t>Corresponding</t>
  </si>
  <si>
    <t>Balance  @ 1/8/2002</t>
  </si>
  <si>
    <t>Balance  @ 31/10/2002</t>
  </si>
  <si>
    <t>FY2003</t>
  </si>
  <si>
    <t>FY2004</t>
  </si>
  <si>
    <t>Purchase of investment in quoted shares</t>
  </si>
  <si>
    <t>Proceeds from disposal of quoted shares</t>
  </si>
  <si>
    <t>RM'000 (Restated)</t>
  </si>
  <si>
    <t>As previously stated</t>
  </si>
  <si>
    <t>Prior year adjustments (Note 26)</t>
  </si>
  <si>
    <t>As restated</t>
  </si>
  <si>
    <t>Net profit for the period (Restated)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</si>
</sst>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,_);_(* \(#,##0,\);_(* &quot;-&quot;??_);_(@_)"/>
    <numFmt numFmtId="173" formatCode="_(* #,##0_);_(* \(#,##0\);_(* &quot;-&quot;??_);_(@_)"/>
    <numFmt numFmtId="174" formatCode="_(* #,##0.0_);_(* \(#,##0.0\);_(* &quot;-&quot;??_);_(@_)"/>
    <numFmt numFmtId="175" formatCode="_(* #,##0_);[Red]\ \(#,##0\);_(* &quot;-&quot;??_);_(@_)"/>
    <numFmt numFmtId="176" formatCode="0.0%"/>
    <numFmt numFmtId="177" formatCode="0.000"/>
    <numFmt numFmtId="178" formatCode="0_);\(0\)"/>
    <numFmt numFmtId="179" formatCode="#,##0;[Red]#,##0"/>
    <numFmt numFmtId="180" formatCode="&quot;$&quot;#,##0;[Red]\-&quot;$&quot;#,##0"/>
    <numFmt numFmtId="181" formatCode="_-&quot;$&quot;* #,##0.00_-;\-&quot;$&quot;* #,##0.00_-;_-&quot;$&quot;* &quot;-&quot;??_-;_-@_-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</numFmts>
  <fonts count="1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u val="single"/>
      <sz val="10"/>
      <name val="Times New Roman"/>
      <family val="1"/>
    </font>
    <font>
      <sz val="10.5"/>
      <name val="Times New Roman"/>
      <family val="1"/>
    </font>
    <font>
      <sz val="10.5"/>
      <name val="Arial"/>
      <family val="0"/>
    </font>
    <font>
      <b/>
      <sz val="9.5"/>
      <name val="Times New Roman"/>
      <family val="1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left"/>
    </xf>
    <xf numFmtId="0" fontId="4" fillId="0" borderId="0" xfId="21" applyFont="1">
      <alignment/>
      <protection/>
    </xf>
    <xf numFmtId="173" fontId="4" fillId="0" borderId="0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37" fontId="4" fillId="0" borderId="0" xfId="0" applyNumberFormat="1" applyFont="1" applyAlignment="1" quotePrefix="1">
      <alignment horizontal="left"/>
    </xf>
    <xf numFmtId="173" fontId="4" fillId="0" borderId="0" xfId="15" applyNumberFormat="1" applyFont="1" applyBorder="1" applyAlignment="1">
      <alignment horizontal="center"/>
    </xf>
    <xf numFmtId="173" fontId="4" fillId="0" borderId="1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right"/>
    </xf>
    <xf numFmtId="173" fontId="4" fillId="0" borderId="3" xfId="15" applyNumberFormat="1" applyFont="1" applyBorder="1" applyAlignment="1">
      <alignment/>
    </xf>
    <xf numFmtId="0" fontId="4" fillId="0" borderId="0" xfId="21" applyFont="1" quotePrefix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4" xfId="0" applyNumberFormat="1" applyFont="1" applyBorder="1" applyAlignment="1">
      <alignment/>
    </xf>
    <xf numFmtId="37" fontId="2" fillId="0" borderId="4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11" fillId="0" borderId="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73" fontId="11" fillId="0" borderId="5" xfId="0" applyNumberFormat="1" applyFont="1" applyBorder="1" applyAlignment="1">
      <alignment/>
    </xf>
    <xf numFmtId="173" fontId="11" fillId="0" borderId="6" xfId="0" applyNumberFormat="1" applyFont="1" applyBorder="1" applyAlignment="1">
      <alignment/>
    </xf>
    <xf numFmtId="173" fontId="11" fillId="0" borderId="7" xfId="0" applyNumberFormat="1" applyFont="1" applyBorder="1" applyAlignment="1">
      <alignment/>
    </xf>
    <xf numFmtId="173" fontId="11" fillId="0" borderId="8" xfId="0" applyNumberFormat="1" applyFont="1" applyBorder="1" applyAlignment="1">
      <alignment/>
    </xf>
    <xf numFmtId="174" fontId="11" fillId="0" borderId="3" xfId="15" applyNumberFormat="1" applyFont="1" applyBorder="1" applyAlignment="1">
      <alignment/>
    </xf>
    <xf numFmtId="174" fontId="11" fillId="0" borderId="0" xfId="15" applyNumberFormat="1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175" fontId="2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5" fontId="2" fillId="0" borderId="11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left"/>
    </xf>
    <xf numFmtId="37" fontId="7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175" fontId="2" fillId="0" borderId="6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7" fontId="4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5" fontId="4" fillId="0" borderId="6" xfId="0" applyNumberFormat="1" applyFont="1" applyBorder="1" applyAlignment="1">
      <alignment/>
    </xf>
    <xf numFmtId="0" fontId="4" fillId="0" borderId="11" xfId="0" applyFont="1" applyBorder="1" applyAlignment="1">
      <alignment/>
    </xf>
    <xf numFmtId="175" fontId="4" fillId="0" borderId="5" xfId="0" applyNumberFormat="1" applyFont="1" applyBorder="1" applyAlignment="1">
      <alignment/>
    </xf>
    <xf numFmtId="175" fontId="14" fillId="0" borderId="0" xfId="0" applyNumberFormat="1" applyFont="1" applyBorder="1" applyAlignment="1" applyProtection="1">
      <alignment/>
      <protection locked="0"/>
    </xf>
    <xf numFmtId="175" fontId="14" fillId="0" borderId="11" xfId="0" applyNumberFormat="1" applyFont="1" applyBorder="1" applyAlignment="1" applyProtection="1">
      <alignment/>
      <protection locked="0"/>
    </xf>
    <xf numFmtId="175" fontId="4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175" fontId="4" fillId="0" borderId="10" xfId="0" applyNumberFormat="1" applyFont="1" applyBorder="1" applyAlignment="1">
      <alignment/>
    </xf>
    <xf numFmtId="174" fontId="4" fillId="0" borderId="0" xfId="15" applyNumberFormat="1" applyFont="1" applyBorder="1" applyAlignment="1">
      <alignment/>
    </xf>
    <xf numFmtId="0" fontId="1" fillId="0" borderId="9" xfId="0" applyFont="1" applyBorder="1" applyAlignment="1">
      <alignment horizontal="center" wrapText="1"/>
    </xf>
    <xf numFmtId="175" fontId="2" fillId="0" borderId="9" xfId="0" applyNumberFormat="1" applyFont="1" applyBorder="1" applyAlignment="1">
      <alignment vertical="center" wrapText="1"/>
    </xf>
    <xf numFmtId="3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 B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October 2003.</a:t>
          </a:r>
        </a:p>
      </xdr:txBody>
    </xdr:sp>
    <xdr:clientData/>
  </xdr:twoCellAnchor>
  <xdr:twoCellAnchor>
    <xdr:from>
      <xdr:col>1</xdr:col>
      <xdr:colOff>47625</xdr:colOff>
      <xdr:row>55</xdr:row>
      <xdr:rowOff>0</xdr:rowOff>
    </xdr:from>
    <xdr:to>
      <xdr:col>12</xdr:col>
      <xdr:colOff>0</xdr:colOff>
      <xdr:row>57</xdr:row>
      <xdr:rowOff>76200</xdr:rowOff>
    </xdr:to>
    <xdr:sp>
      <xdr:nvSpPr>
        <xdr:cNvPr id="2" name="Text 5"/>
        <xdr:cNvSpPr txBox="1">
          <a:spLocks noChangeArrowheads="1"/>
        </xdr:cNvSpPr>
      </xdr:nvSpPr>
      <xdr:spPr>
        <a:xfrm>
          <a:off x="171450" y="7981950"/>
          <a:ext cx="62198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2003.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59</xdr:row>
      <xdr:rowOff>133350</xdr:rowOff>
    </xdr:from>
    <xdr:to>
      <xdr:col>11</xdr:col>
      <xdr:colOff>142875</xdr:colOff>
      <xdr:row>62</xdr:row>
      <xdr:rowOff>9525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8448675"/>
          <a:ext cx="55911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2003.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85725</xdr:rowOff>
    </xdr:from>
    <xdr:to>
      <xdr:col>3</xdr:col>
      <xdr:colOff>66675</xdr:colOff>
      <xdr:row>10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1952625" y="18288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10</xdr:row>
      <xdr:rowOff>85725</xdr:rowOff>
    </xdr:from>
    <xdr:to>
      <xdr:col>5</xdr:col>
      <xdr:colOff>790575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4105275" y="18288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95250</xdr:rowOff>
    </xdr:from>
    <xdr:to>
      <xdr:col>8</xdr:col>
      <xdr:colOff>0</xdr:colOff>
      <xdr:row>53</xdr:row>
      <xdr:rowOff>47625</xdr:rowOff>
    </xdr:to>
    <xdr:sp>
      <xdr:nvSpPr>
        <xdr:cNvPr id="3" name="Text 5"/>
        <xdr:cNvSpPr txBox="1">
          <a:spLocks noChangeArrowheads="1"/>
        </xdr:cNvSpPr>
      </xdr:nvSpPr>
      <xdr:spPr>
        <a:xfrm>
          <a:off x="180975" y="8801100"/>
          <a:ext cx="61436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Statement of Changes in Equity should be read in conjunction with the Annual Financial Report for the financial year ended 31st July 2003.</a:t>
          </a:r>
        </a:p>
      </xdr:txBody>
    </xdr:sp>
    <xdr:clientData/>
  </xdr:twoCellAnchor>
  <xdr:twoCellAnchor>
    <xdr:from>
      <xdr:col>2</xdr:col>
      <xdr:colOff>0</xdr:colOff>
      <xdr:row>29</xdr:row>
      <xdr:rowOff>85725</xdr:rowOff>
    </xdr:from>
    <xdr:to>
      <xdr:col>3</xdr:col>
      <xdr:colOff>66675</xdr:colOff>
      <xdr:row>29</xdr:row>
      <xdr:rowOff>85725</xdr:rowOff>
    </xdr:to>
    <xdr:sp>
      <xdr:nvSpPr>
        <xdr:cNvPr id="4" name="Line 5"/>
        <xdr:cNvSpPr>
          <a:spLocks/>
        </xdr:cNvSpPr>
      </xdr:nvSpPr>
      <xdr:spPr>
        <a:xfrm flipH="1">
          <a:off x="1952625" y="5086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29</xdr:row>
      <xdr:rowOff>85725</xdr:rowOff>
    </xdr:from>
    <xdr:to>
      <xdr:col>5</xdr:col>
      <xdr:colOff>790575</xdr:colOff>
      <xdr:row>29</xdr:row>
      <xdr:rowOff>85725</xdr:rowOff>
    </xdr:to>
    <xdr:sp>
      <xdr:nvSpPr>
        <xdr:cNvPr id="5" name="Line 6"/>
        <xdr:cNvSpPr>
          <a:spLocks/>
        </xdr:cNvSpPr>
      </xdr:nvSpPr>
      <xdr:spPr>
        <a:xfrm>
          <a:off x="4105275" y="5086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56</xdr:row>
      <xdr:rowOff>19050</xdr:rowOff>
    </xdr:from>
    <xdr:to>
      <xdr:col>7</xdr:col>
      <xdr:colOff>219075</xdr:colOff>
      <xdr:row>58</xdr:row>
      <xdr:rowOff>19050</xdr:rowOff>
    </xdr:to>
    <xdr:sp>
      <xdr:nvSpPr>
        <xdr:cNvPr id="1" name="Text 5"/>
        <xdr:cNvSpPr txBox="1">
          <a:spLocks noChangeArrowheads="1"/>
        </xdr:cNvSpPr>
      </xdr:nvSpPr>
      <xdr:spPr>
        <a:xfrm>
          <a:off x="152400" y="8877300"/>
          <a:ext cx="60579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2003.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showGridLines="0" zoomScale="90" zoomScaleNormal="90" workbookViewId="0" topLeftCell="A18">
      <selection activeCell="H16" sqref="H16"/>
    </sheetView>
  </sheetViews>
  <sheetFormatPr defaultColWidth="9.140625" defaultRowHeight="15" customHeight="1"/>
  <cols>
    <col min="1" max="1" width="1.8515625" style="2" customWidth="1"/>
    <col min="2" max="2" width="2.8515625" style="1" customWidth="1"/>
    <col min="3" max="3" width="2.140625" style="2" customWidth="1"/>
    <col min="4" max="4" width="23.28125" style="2" customWidth="1"/>
    <col min="5" max="5" width="12.7109375" style="3" customWidth="1"/>
    <col min="6" max="6" width="2.8515625" style="3" customWidth="1"/>
    <col min="7" max="7" width="13.28125" style="2" customWidth="1"/>
    <col min="8" max="8" width="2.8515625" style="3" customWidth="1"/>
    <col min="9" max="9" width="12.7109375" style="2" customWidth="1"/>
    <col min="10" max="10" width="2.57421875" style="2" customWidth="1"/>
    <col min="11" max="11" width="13.28125" style="2" customWidth="1"/>
    <col min="12" max="12" width="5.421875" style="2" customWidth="1"/>
    <col min="13" max="16384" width="9.140625" style="2" customWidth="1"/>
  </cols>
  <sheetData>
    <row r="1" spans="2:3" ht="15" customHeight="1">
      <c r="B1" s="12" t="s">
        <v>21</v>
      </c>
      <c r="C1"/>
    </row>
    <row r="2" spans="2:3" ht="12" customHeight="1">
      <c r="B2" s="16" t="s">
        <v>0</v>
      </c>
      <c r="C2"/>
    </row>
    <row r="3" spans="2:3" ht="7.5" customHeight="1">
      <c r="B3" s="13"/>
      <c r="C3"/>
    </row>
    <row r="4" spans="2:6" ht="12" customHeight="1">
      <c r="B4" s="7" t="s">
        <v>23</v>
      </c>
      <c r="E4" s="13"/>
      <c r="F4" s="23"/>
    </row>
    <row r="5" ht="13.5" customHeight="1"/>
    <row r="6" ht="13.5" customHeight="1">
      <c r="B6" s="14" t="s">
        <v>22</v>
      </c>
    </row>
    <row r="7" ht="13.5" customHeight="1">
      <c r="B7" s="14" t="s">
        <v>100</v>
      </c>
    </row>
    <row r="8" ht="13.5" customHeight="1">
      <c r="B8" s="2"/>
    </row>
    <row r="9" ht="13.5" customHeight="1">
      <c r="B9" s="2"/>
    </row>
    <row r="10" ht="13.5" customHeight="1"/>
    <row r="11" ht="13.5" customHeight="1"/>
    <row r="12" ht="13.5" customHeight="1">
      <c r="B12" s="15"/>
    </row>
    <row r="13" ht="13.5" customHeight="1">
      <c r="B13" s="37" t="s">
        <v>6</v>
      </c>
    </row>
    <row r="14" ht="13.5" customHeight="1">
      <c r="B14" s="39" t="s">
        <v>99</v>
      </c>
    </row>
    <row r="15" spans="5:11" ht="13.5" customHeight="1">
      <c r="E15" s="4"/>
      <c r="F15" s="4"/>
      <c r="G15" s="4"/>
      <c r="H15" s="4"/>
      <c r="I15" s="5"/>
      <c r="J15" s="5"/>
      <c r="K15" s="6"/>
    </row>
    <row r="16" spans="5:12" ht="13.5" customHeight="1">
      <c r="E16" s="111" t="s">
        <v>7</v>
      </c>
      <c r="F16" s="111"/>
      <c r="G16" s="111"/>
      <c r="H16" s="4"/>
      <c r="I16" s="111" t="s">
        <v>8</v>
      </c>
      <c r="J16" s="111"/>
      <c r="K16" s="111"/>
      <c r="L16" s="7"/>
    </row>
    <row r="17" spans="2:12" ht="13.5" customHeight="1">
      <c r="B17" s="8"/>
      <c r="C17" s="9"/>
      <c r="D17" s="17"/>
      <c r="E17" s="18" t="s">
        <v>9</v>
      </c>
      <c r="F17" s="18"/>
      <c r="G17" s="21" t="s">
        <v>10</v>
      </c>
      <c r="H17" s="21"/>
      <c r="I17" s="18" t="s">
        <v>9</v>
      </c>
      <c r="J17" s="18"/>
      <c r="K17" s="21" t="s">
        <v>10</v>
      </c>
      <c r="L17" s="7"/>
    </row>
    <row r="18" spans="2:12" ht="13.5" customHeight="1">
      <c r="B18" s="8"/>
      <c r="C18" s="9"/>
      <c r="D18" s="9"/>
      <c r="E18" s="18" t="s">
        <v>11</v>
      </c>
      <c r="F18" s="18"/>
      <c r="G18" s="21" t="s">
        <v>12</v>
      </c>
      <c r="H18" s="21"/>
      <c r="I18" s="18" t="s">
        <v>13</v>
      </c>
      <c r="J18" s="18"/>
      <c r="K18" s="21" t="s">
        <v>12</v>
      </c>
      <c r="L18" s="7"/>
    </row>
    <row r="19" spans="2:12" ht="13.5" customHeight="1">
      <c r="B19" s="8"/>
      <c r="C19" s="9"/>
      <c r="D19" s="9"/>
      <c r="E19" s="18"/>
      <c r="F19" s="18"/>
      <c r="G19" s="21" t="s">
        <v>11</v>
      </c>
      <c r="H19" s="21"/>
      <c r="I19" s="18"/>
      <c r="J19" s="18"/>
      <c r="K19" s="21" t="s">
        <v>14</v>
      </c>
      <c r="L19" s="7"/>
    </row>
    <row r="20" spans="5:12" ht="13.5" customHeight="1">
      <c r="E20" s="19" t="s">
        <v>101</v>
      </c>
      <c r="F20" s="19"/>
      <c r="G20" s="19" t="s">
        <v>75</v>
      </c>
      <c r="H20" s="19"/>
      <c r="I20" s="19" t="str">
        <f>E20</f>
        <v>(31/10/2003)</v>
      </c>
      <c r="J20" s="19"/>
      <c r="K20" s="19" t="str">
        <f>G20</f>
        <v>(31/10/2002)</v>
      </c>
      <c r="L20" s="7"/>
    </row>
    <row r="21" spans="3:11" ht="13.5" customHeight="1">
      <c r="C21" s="10"/>
      <c r="D21" s="10"/>
      <c r="E21" s="20" t="s">
        <v>15</v>
      </c>
      <c r="F21" s="19"/>
      <c r="G21" s="20" t="s">
        <v>116</v>
      </c>
      <c r="H21" s="19"/>
      <c r="I21" s="20" t="s">
        <v>15</v>
      </c>
      <c r="J21" s="19"/>
      <c r="K21" s="20" t="s">
        <v>116</v>
      </c>
    </row>
    <row r="22" spans="2:11" s="24" customFormat="1" ht="9.75" customHeight="1">
      <c r="B22" s="25"/>
      <c r="C22" s="26"/>
      <c r="D22" s="26"/>
      <c r="E22" s="27"/>
      <c r="F22" s="27"/>
      <c r="G22" s="27"/>
      <c r="H22" s="27"/>
      <c r="I22" s="27"/>
      <c r="J22" s="27"/>
      <c r="K22" s="28"/>
    </row>
    <row r="23" spans="2:11" s="24" customFormat="1" ht="13.5" customHeight="1">
      <c r="B23" s="29"/>
      <c r="C23" s="26" t="s">
        <v>1</v>
      </c>
      <c r="D23" s="26"/>
      <c r="E23" s="27">
        <v>32315</v>
      </c>
      <c r="F23" s="27"/>
      <c r="G23" s="27">
        <v>17573</v>
      </c>
      <c r="H23" s="27"/>
      <c r="I23" s="27">
        <f>E23</f>
        <v>32315</v>
      </c>
      <c r="J23" s="27"/>
      <c r="K23" s="27">
        <f>G23</f>
        <v>17573</v>
      </c>
    </row>
    <row r="24" spans="2:11" s="24" customFormat="1" ht="9" customHeight="1">
      <c r="B24" s="25"/>
      <c r="C24" s="26"/>
      <c r="D24" s="26"/>
      <c r="E24" s="27"/>
      <c r="F24" s="27"/>
      <c r="G24" s="27"/>
      <c r="H24" s="27"/>
      <c r="I24" s="27"/>
      <c r="J24" s="27"/>
      <c r="K24" s="27"/>
    </row>
    <row r="25" spans="2:11" s="24" customFormat="1" ht="13.5" customHeight="1">
      <c r="B25" s="29"/>
      <c r="C25" s="26" t="s">
        <v>16</v>
      </c>
      <c r="D25" s="26"/>
      <c r="E25" s="30">
        <v>-28283</v>
      </c>
      <c r="F25" s="30"/>
      <c r="G25" s="30">
        <v>-15209</v>
      </c>
      <c r="H25" s="27"/>
      <c r="I25" s="27">
        <f>E25</f>
        <v>-28283</v>
      </c>
      <c r="J25" s="30"/>
      <c r="K25" s="27">
        <f>G25</f>
        <v>-15209</v>
      </c>
    </row>
    <row r="26" spans="2:11" s="24" customFormat="1" ht="9" customHeight="1">
      <c r="B26" s="25"/>
      <c r="C26" s="26"/>
      <c r="D26" s="26"/>
      <c r="E26" s="27"/>
      <c r="F26" s="27"/>
      <c r="G26" s="27"/>
      <c r="H26" s="27"/>
      <c r="I26" s="27"/>
      <c r="J26" s="27"/>
      <c r="K26" s="27"/>
    </row>
    <row r="27" spans="2:11" s="24" customFormat="1" ht="13.5" customHeight="1">
      <c r="B27" s="29"/>
      <c r="C27" s="26" t="s">
        <v>86</v>
      </c>
      <c r="D27" s="26"/>
      <c r="E27" s="27">
        <v>227</v>
      </c>
      <c r="F27" s="27"/>
      <c r="G27" s="27">
        <v>204</v>
      </c>
      <c r="H27" s="27"/>
      <c r="I27" s="27">
        <f>E27</f>
        <v>227</v>
      </c>
      <c r="J27" s="27"/>
      <c r="K27" s="27">
        <f>G27</f>
        <v>204</v>
      </c>
    </row>
    <row r="28" spans="2:11" s="24" customFormat="1" ht="6" customHeight="1">
      <c r="B28" s="25"/>
      <c r="C28" s="26"/>
      <c r="D28" s="26"/>
      <c r="E28" s="31"/>
      <c r="F28" s="27"/>
      <c r="G28" s="31"/>
      <c r="H28" s="27"/>
      <c r="I28" s="31"/>
      <c r="J28" s="27"/>
      <c r="K28" s="31"/>
    </row>
    <row r="29" spans="2:11" s="24" customFormat="1" ht="6" customHeight="1">
      <c r="B29" s="25"/>
      <c r="C29" s="26"/>
      <c r="D29" s="26"/>
      <c r="E29" s="27"/>
      <c r="F29" s="27"/>
      <c r="G29" s="27"/>
      <c r="H29" s="27"/>
      <c r="I29" s="27"/>
      <c r="J29" s="27"/>
      <c r="K29" s="27"/>
    </row>
    <row r="30" spans="2:11" s="24" customFormat="1" ht="13.5" customHeight="1">
      <c r="B30" s="25"/>
      <c r="C30" s="26" t="s">
        <v>2</v>
      </c>
      <c r="D30" s="26"/>
      <c r="E30" s="27">
        <f>SUM(E23:E28)</f>
        <v>4259</v>
      </c>
      <c r="F30" s="27"/>
      <c r="G30" s="27">
        <f>SUM(G23:G28)</f>
        <v>2568</v>
      </c>
      <c r="H30" s="27"/>
      <c r="I30" s="27">
        <f>SUM(I23:I28)</f>
        <v>4259</v>
      </c>
      <c r="J30" s="27"/>
      <c r="K30" s="27">
        <f>SUM(K23:K28)</f>
        <v>2568</v>
      </c>
    </row>
    <row r="31" spans="2:11" s="24" customFormat="1" ht="9" customHeight="1">
      <c r="B31" s="25"/>
      <c r="C31" s="26"/>
      <c r="D31" s="26"/>
      <c r="E31" s="27"/>
      <c r="F31" s="27"/>
      <c r="G31" s="27"/>
      <c r="H31" s="27"/>
      <c r="I31" s="27"/>
      <c r="J31" s="27"/>
      <c r="K31" s="27"/>
    </row>
    <row r="32" spans="2:11" s="24" customFormat="1" ht="13.5" customHeight="1">
      <c r="B32" s="29"/>
      <c r="C32" s="26" t="s">
        <v>17</v>
      </c>
      <c r="D32" s="26"/>
      <c r="E32" s="27">
        <v>-653</v>
      </c>
      <c r="F32" s="27"/>
      <c r="G32" s="27">
        <v>-274</v>
      </c>
      <c r="H32" s="27"/>
      <c r="I32" s="27">
        <f>E32</f>
        <v>-653</v>
      </c>
      <c r="J32" s="27"/>
      <c r="K32" s="27">
        <f>G32</f>
        <v>-274</v>
      </c>
    </row>
    <row r="33" spans="2:11" s="24" customFormat="1" ht="9" customHeight="1">
      <c r="B33" s="25"/>
      <c r="C33" s="26"/>
      <c r="D33" s="26"/>
      <c r="E33" s="27"/>
      <c r="F33" s="27"/>
      <c r="G33" s="27"/>
      <c r="H33" s="27"/>
      <c r="I33" s="27"/>
      <c r="J33" s="27"/>
      <c r="K33" s="27"/>
    </row>
    <row r="34" spans="2:11" s="24" customFormat="1" ht="13.5" customHeight="1">
      <c r="B34" s="29"/>
      <c r="C34" s="26" t="s">
        <v>51</v>
      </c>
      <c r="D34" s="26"/>
      <c r="E34" s="27">
        <v>0</v>
      </c>
      <c r="F34" s="27"/>
      <c r="G34" s="27">
        <v>0</v>
      </c>
      <c r="H34" s="27"/>
      <c r="I34" s="27">
        <f>E34</f>
        <v>0</v>
      </c>
      <c r="J34" s="27"/>
      <c r="K34" s="27">
        <f>G34</f>
        <v>0</v>
      </c>
    </row>
    <row r="35" spans="2:11" s="24" customFormat="1" ht="6" customHeight="1">
      <c r="B35" s="25"/>
      <c r="C35" s="26"/>
      <c r="D35" s="26"/>
      <c r="E35" s="31"/>
      <c r="F35" s="27"/>
      <c r="G35" s="31"/>
      <c r="H35" s="27"/>
      <c r="I35" s="31"/>
      <c r="J35" s="27"/>
      <c r="K35" s="31"/>
    </row>
    <row r="36" spans="2:11" s="24" customFormat="1" ht="6" customHeight="1">
      <c r="B36" s="25"/>
      <c r="C36" s="26"/>
      <c r="D36" s="26"/>
      <c r="E36" s="27"/>
      <c r="F36" s="27"/>
      <c r="G36" s="27"/>
      <c r="H36" s="27"/>
      <c r="I36" s="27"/>
      <c r="J36" s="27"/>
      <c r="K36" s="27"/>
    </row>
    <row r="37" spans="2:11" s="24" customFormat="1" ht="13.5" customHeight="1">
      <c r="B37" s="25"/>
      <c r="C37" s="26" t="s">
        <v>18</v>
      </c>
      <c r="D37" s="26"/>
      <c r="E37" s="27">
        <f>SUM(E30:E35)</f>
        <v>3606</v>
      </c>
      <c r="F37" s="27"/>
      <c r="G37" s="27">
        <f>SUM(G30:G35)</f>
        <v>2294</v>
      </c>
      <c r="H37" s="27"/>
      <c r="I37" s="27">
        <f>SUM(I30:I35)</f>
        <v>3606</v>
      </c>
      <c r="J37" s="27"/>
      <c r="K37" s="27">
        <f>SUM(K30:K35)</f>
        <v>2294</v>
      </c>
    </row>
    <row r="38" spans="2:11" s="24" customFormat="1" ht="9" customHeight="1">
      <c r="B38" s="25"/>
      <c r="C38" s="26"/>
      <c r="D38" s="26"/>
      <c r="E38" s="27"/>
      <c r="F38" s="27"/>
      <c r="G38" s="27"/>
      <c r="H38" s="27"/>
      <c r="I38" s="27"/>
      <c r="J38" s="27"/>
      <c r="K38" s="27"/>
    </row>
    <row r="39" spans="2:11" s="24" customFormat="1" ht="13.5" customHeight="1">
      <c r="B39" s="25"/>
      <c r="C39" s="26" t="s">
        <v>3</v>
      </c>
      <c r="D39" s="26"/>
      <c r="E39" s="27">
        <v>-875</v>
      </c>
      <c r="F39" s="27"/>
      <c r="G39" s="27">
        <v>-211</v>
      </c>
      <c r="H39" s="27"/>
      <c r="I39" s="27">
        <f>E39</f>
        <v>-875</v>
      </c>
      <c r="J39" s="27"/>
      <c r="K39" s="27">
        <f>G39</f>
        <v>-211</v>
      </c>
    </row>
    <row r="40" spans="2:11" s="24" customFormat="1" ht="6" customHeight="1">
      <c r="B40" s="25"/>
      <c r="C40" s="26"/>
      <c r="D40" s="26"/>
      <c r="E40" s="31"/>
      <c r="F40" s="27"/>
      <c r="G40" s="31"/>
      <c r="H40" s="27"/>
      <c r="I40" s="31"/>
      <c r="J40" s="27"/>
      <c r="K40" s="31"/>
    </row>
    <row r="41" spans="2:11" s="24" customFormat="1" ht="6" customHeight="1">
      <c r="B41" s="25"/>
      <c r="C41" s="26"/>
      <c r="D41" s="26"/>
      <c r="E41" s="27"/>
      <c r="F41" s="27"/>
      <c r="G41" s="27"/>
      <c r="H41" s="27"/>
      <c r="I41" s="27"/>
      <c r="J41" s="27"/>
      <c r="K41" s="27"/>
    </row>
    <row r="42" spans="2:11" s="24" customFormat="1" ht="13.5" customHeight="1">
      <c r="B42" s="25"/>
      <c r="C42" s="26" t="s">
        <v>19</v>
      </c>
      <c r="D42" s="26"/>
      <c r="E42" s="32">
        <f>SUM(E37:E40)</f>
        <v>2731</v>
      </c>
      <c r="F42" s="32"/>
      <c r="G42" s="32">
        <f>SUM(G37:G40)</f>
        <v>2083</v>
      </c>
      <c r="H42" s="32"/>
      <c r="I42" s="32">
        <f>SUM(I37:I40)</f>
        <v>2731</v>
      </c>
      <c r="J42" s="32"/>
      <c r="K42" s="32">
        <f>SUM(K37:K40)</f>
        <v>2083</v>
      </c>
    </row>
    <row r="43" spans="2:11" s="24" customFormat="1" ht="9" customHeight="1">
      <c r="B43" s="25"/>
      <c r="C43" s="26"/>
      <c r="D43" s="26"/>
      <c r="E43" s="32"/>
      <c r="F43" s="32"/>
      <c r="G43" s="32"/>
      <c r="H43" s="32"/>
      <c r="I43" s="32"/>
      <c r="J43" s="32"/>
      <c r="K43" s="32"/>
    </row>
    <row r="44" spans="2:11" s="24" customFormat="1" ht="13.5" customHeight="1">
      <c r="B44" s="25"/>
      <c r="C44" s="26" t="s">
        <v>20</v>
      </c>
      <c r="D44" s="26"/>
      <c r="E44" s="27">
        <v>-333</v>
      </c>
      <c r="F44" s="27"/>
      <c r="G44" s="27">
        <v>-213</v>
      </c>
      <c r="H44" s="27"/>
      <c r="I44" s="27">
        <f>E44</f>
        <v>-333</v>
      </c>
      <c r="J44" s="27"/>
      <c r="K44" s="27">
        <f>G44</f>
        <v>-213</v>
      </c>
    </row>
    <row r="45" spans="2:11" s="24" customFormat="1" ht="6" customHeight="1">
      <c r="B45" s="25"/>
      <c r="C45" s="26"/>
      <c r="D45" s="26"/>
      <c r="E45" s="27"/>
      <c r="F45" s="27"/>
      <c r="G45" s="27"/>
      <c r="H45" s="27"/>
      <c r="I45" s="27"/>
      <c r="J45" s="27"/>
      <c r="K45" s="27"/>
    </row>
    <row r="46" spans="2:11" s="24" customFormat="1" ht="6" customHeight="1">
      <c r="B46" s="25"/>
      <c r="C46" s="26"/>
      <c r="D46" s="26"/>
      <c r="E46" s="28"/>
      <c r="F46" s="27"/>
      <c r="G46" s="28"/>
      <c r="H46" s="27"/>
      <c r="I46" s="28"/>
      <c r="J46" s="27"/>
      <c r="K46" s="28"/>
    </row>
    <row r="47" spans="2:11" s="24" customFormat="1" ht="13.5" customHeight="1" thickBot="1">
      <c r="B47" s="25"/>
      <c r="C47" s="26" t="s">
        <v>52</v>
      </c>
      <c r="D47" s="26"/>
      <c r="E47" s="33">
        <f>SUM(E42:E45)</f>
        <v>2398</v>
      </c>
      <c r="F47" s="27"/>
      <c r="G47" s="33">
        <f>SUM(G42:G45)</f>
        <v>1870</v>
      </c>
      <c r="H47" s="27"/>
      <c r="I47" s="33">
        <f>SUM(I42:I45)</f>
        <v>2398</v>
      </c>
      <c r="J47" s="27"/>
      <c r="K47" s="33">
        <f>SUM(K42:K45)</f>
        <v>1870</v>
      </c>
    </row>
    <row r="48" spans="2:11" s="24" customFormat="1" ht="9" customHeight="1" thickTop="1">
      <c r="B48" s="25"/>
      <c r="C48" s="26"/>
      <c r="D48" s="26"/>
      <c r="E48" s="27"/>
      <c r="F48" s="27"/>
      <c r="G48" s="27"/>
      <c r="H48" s="27"/>
      <c r="I48" s="27"/>
      <c r="J48" s="27"/>
      <c r="K48" s="27"/>
    </row>
    <row r="49" spans="2:11" s="24" customFormat="1" ht="13.5" customHeight="1">
      <c r="B49" s="25"/>
      <c r="C49" s="26" t="s">
        <v>4</v>
      </c>
      <c r="D49" s="26"/>
      <c r="E49" s="27"/>
      <c r="F49" s="27"/>
      <c r="G49" s="27"/>
      <c r="H49" s="27"/>
      <c r="I49" s="27"/>
      <c r="J49" s="27"/>
      <c r="K49" s="27"/>
    </row>
    <row r="50" spans="2:11" s="24" customFormat="1" ht="13.5" customHeight="1">
      <c r="B50" s="25"/>
      <c r="C50" s="26"/>
      <c r="D50" s="34" t="s">
        <v>24</v>
      </c>
      <c r="E50" s="108">
        <f>ROUND(E$47/43181*100,1)</f>
        <v>5.6</v>
      </c>
      <c r="F50" s="108"/>
      <c r="G50" s="108">
        <f>ROUND(G$47/42589*100,1)</f>
        <v>4.4</v>
      </c>
      <c r="H50" s="108"/>
      <c r="I50" s="108">
        <f>ROUND(I$47/43181*100,1)</f>
        <v>5.6</v>
      </c>
      <c r="J50" s="108"/>
      <c r="K50" s="108">
        <f>ROUND(K$47/42589*100,1)</f>
        <v>4.4</v>
      </c>
    </row>
    <row r="51" spans="2:11" s="24" customFormat="1" ht="13.5" customHeight="1">
      <c r="B51" s="25"/>
      <c r="C51" s="26"/>
      <c r="D51" s="34" t="s">
        <v>25</v>
      </c>
      <c r="E51" s="108">
        <f>ROUND(E$47/43181*100,1)</f>
        <v>5.6</v>
      </c>
      <c r="F51" s="108"/>
      <c r="G51" s="108">
        <f>ROUND(G$47/42589*100,1)</f>
        <v>4.4</v>
      </c>
      <c r="H51" s="108"/>
      <c r="I51" s="108">
        <f>ROUND(I$47/43181*100,1)</f>
        <v>5.6</v>
      </c>
      <c r="J51" s="108"/>
      <c r="K51" s="108">
        <f>ROUND(K$47/42589*100,1)</f>
        <v>4.4</v>
      </c>
    </row>
    <row r="52" spans="2:11" s="24" customFormat="1" ht="6" customHeight="1" thickBot="1">
      <c r="B52" s="25"/>
      <c r="C52" s="26"/>
      <c r="D52" s="34"/>
      <c r="E52" s="33"/>
      <c r="F52" s="27"/>
      <c r="G52" s="33"/>
      <c r="H52" s="27"/>
      <c r="I52" s="33"/>
      <c r="J52" s="27"/>
      <c r="K52" s="33"/>
    </row>
    <row r="53" spans="3:11" ht="9.75" customHeight="1" thickTop="1">
      <c r="C53" s="11"/>
      <c r="D53" s="11"/>
      <c r="E53" s="22"/>
      <c r="F53" s="22"/>
      <c r="G53" s="22"/>
      <c r="H53" s="22"/>
      <c r="I53" s="22"/>
      <c r="J53" s="22"/>
      <c r="K53" s="22"/>
    </row>
    <row r="54" spans="3:11" ht="13.5" customHeight="1">
      <c r="C54" s="11"/>
      <c r="D54" s="11"/>
      <c r="E54" s="22"/>
      <c r="F54" s="22"/>
      <c r="G54" s="22"/>
      <c r="H54" s="22"/>
      <c r="I54" s="22"/>
      <c r="J54" s="22"/>
      <c r="K54" s="22"/>
    </row>
    <row r="55" ht="13.5" customHeight="1"/>
    <row r="56" ht="13.5" customHeight="1"/>
    <row r="57" ht="13.5" customHeight="1"/>
  </sheetData>
  <mergeCells count="2">
    <mergeCell ref="E16:G16"/>
    <mergeCell ref="I16:K16"/>
  </mergeCells>
  <printOptions/>
  <pageMargins left="0.5905511811023623" right="0.2755905511811024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="90" zoomScaleNormal="90" workbookViewId="0" topLeftCell="A1">
      <selection activeCell="H16" sqref="H16"/>
    </sheetView>
  </sheetViews>
  <sheetFormatPr defaultColWidth="9.140625" defaultRowHeight="13.5" customHeight="1"/>
  <cols>
    <col min="1" max="1" width="3.140625" style="35" customWidth="1"/>
    <col min="2" max="2" width="1.8515625" style="7" customWidth="1"/>
    <col min="3" max="3" width="33.421875" style="36" customWidth="1"/>
    <col min="4" max="4" width="5.00390625" style="36" customWidth="1"/>
    <col min="5" max="5" width="3.00390625" style="36" customWidth="1"/>
    <col min="6" max="6" width="11.7109375" style="36" customWidth="1"/>
    <col min="7" max="7" width="3.00390625" style="36" customWidth="1"/>
    <col min="8" max="8" width="4.28125" style="36" customWidth="1"/>
    <col min="9" max="9" width="3.57421875" style="36" customWidth="1"/>
    <col min="10" max="10" width="11.7109375" style="36" customWidth="1"/>
    <col min="11" max="11" width="3.7109375" style="36" customWidth="1"/>
    <col min="12" max="12" width="7.7109375" style="36" customWidth="1"/>
    <col min="13" max="16384" width="5.8515625" style="36" customWidth="1"/>
  </cols>
  <sheetData>
    <row r="1" spans="2:8" s="2" customFormat="1" ht="15" customHeight="1">
      <c r="B1" s="12" t="s">
        <v>21</v>
      </c>
      <c r="C1"/>
      <c r="E1" s="3"/>
      <c r="F1" s="3"/>
      <c r="H1" s="3"/>
    </row>
    <row r="2" spans="2:8" s="2" customFormat="1" ht="12.75" customHeight="1">
      <c r="B2" s="16" t="s">
        <v>0</v>
      </c>
      <c r="C2"/>
      <c r="E2" s="3"/>
      <c r="F2" s="3"/>
      <c r="H2" s="3"/>
    </row>
    <row r="3" spans="2:8" s="2" customFormat="1" ht="9.75" customHeight="1">
      <c r="B3" s="13"/>
      <c r="C3"/>
      <c r="E3" s="3"/>
      <c r="F3" s="3"/>
      <c r="H3" s="3"/>
    </row>
    <row r="4" spans="2:8" s="2" customFormat="1" ht="12.75" customHeight="1">
      <c r="B4" s="7" t="s">
        <v>23</v>
      </c>
      <c r="E4" s="13"/>
      <c r="F4" s="23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37" t="s">
        <v>87</v>
      </c>
      <c r="C6" s="7"/>
    </row>
    <row r="7" spans="2:3" ht="14.25">
      <c r="B7" s="39" t="s">
        <v>102</v>
      </c>
      <c r="C7" s="7"/>
    </row>
    <row r="8" spans="1:11" ht="12.75" customHeight="1">
      <c r="A8" s="1"/>
      <c r="B8" s="41"/>
      <c r="C8" s="41"/>
      <c r="D8" s="41"/>
      <c r="E8" s="49"/>
      <c r="F8" s="44"/>
      <c r="G8" s="44"/>
      <c r="H8" s="44"/>
      <c r="I8" s="44"/>
      <c r="J8" s="44"/>
      <c r="K8" s="85"/>
    </row>
    <row r="9" spans="1:11" ht="12.75" customHeight="1" thickBot="1">
      <c r="A9" s="1"/>
      <c r="B9" s="41"/>
      <c r="C9" s="41"/>
      <c r="D9" s="41"/>
      <c r="E9" s="42"/>
      <c r="F9" s="43"/>
      <c r="G9" s="43"/>
      <c r="H9" s="44"/>
      <c r="I9" s="43"/>
      <c r="J9" s="43"/>
      <c r="K9" s="45"/>
    </row>
    <row r="10" spans="1:10" s="54" customFormat="1" ht="13.5" customHeight="1">
      <c r="A10" s="1"/>
      <c r="B10" s="41"/>
      <c r="C10" s="41"/>
      <c r="D10" s="41"/>
      <c r="E10" s="41"/>
      <c r="F10" s="44" t="s">
        <v>26</v>
      </c>
      <c r="G10" s="44"/>
      <c r="H10" s="53"/>
      <c r="I10" s="53"/>
      <c r="J10" s="44" t="s">
        <v>27</v>
      </c>
    </row>
    <row r="11" spans="1:10" s="54" customFormat="1" ht="13.5" customHeight="1">
      <c r="A11" s="1"/>
      <c r="B11" s="41"/>
      <c r="C11" s="41"/>
      <c r="D11" s="41"/>
      <c r="E11" s="41"/>
      <c r="F11" s="44" t="s">
        <v>28</v>
      </c>
      <c r="G11" s="44"/>
      <c r="H11" s="53"/>
      <c r="I11" s="53"/>
      <c r="J11" s="44" t="s">
        <v>29</v>
      </c>
    </row>
    <row r="12" spans="1:11" s="54" customFormat="1" ht="13.5" customHeight="1" thickBot="1">
      <c r="A12" s="1"/>
      <c r="B12" s="46"/>
      <c r="C12" s="46"/>
      <c r="D12" s="46"/>
      <c r="E12" s="43"/>
      <c r="F12" s="47" t="s">
        <v>106</v>
      </c>
      <c r="G12" s="47"/>
      <c r="H12" s="53"/>
      <c r="I12" s="55"/>
      <c r="J12" s="47" t="s">
        <v>103</v>
      </c>
      <c r="K12" s="56"/>
    </row>
    <row r="13" spans="1:10" s="54" customFormat="1" ht="13.5" customHeight="1">
      <c r="A13" s="1"/>
      <c r="B13" s="46"/>
      <c r="C13" s="46"/>
      <c r="D13" s="46"/>
      <c r="E13" s="46"/>
      <c r="F13" s="46" t="s">
        <v>15</v>
      </c>
      <c r="G13" s="46"/>
      <c r="H13" s="53"/>
      <c r="I13" s="53"/>
      <c r="J13" s="46" t="s">
        <v>15</v>
      </c>
    </row>
    <row r="14" spans="1:10" ht="8.25" customHeight="1">
      <c r="A14" s="1"/>
      <c r="B14" s="41"/>
      <c r="C14" s="41"/>
      <c r="D14" s="41"/>
      <c r="E14" s="41"/>
      <c r="F14" s="57"/>
      <c r="G14" s="57"/>
      <c r="H14" s="58"/>
      <c r="I14" s="58"/>
      <c r="J14" s="57"/>
    </row>
    <row r="15" spans="1:10" s="40" customFormat="1" ht="13.5" customHeight="1">
      <c r="A15" s="29"/>
      <c r="B15" s="48" t="s">
        <v>38</v>
      </c>
      <c r="C15" s="48"/>
      <c r="D15" s="51"/>
      <c r="E15" s="51"/>
      <c r="F15" s="59">
        <v>83991</v>
      </c>
      <c r="G15" s="59"/>
      <c r="H15" s="60"/>
      <c r="I15" s="60"/>
      <c r="J15" s="59">
        <v>87520</v>
      </c>
    </row>
    <row r="16" spans="1:10" s="40" customFormat="1" ht="6.75" customHeight="1">
      <c r="A16" s="29"/>
      <c r="B16" s="48"/>
      <c r="C16" s="48"/>
      <c r="D16" s="51"/>
      <c r="E16" s="51"/>
      <c r="F16" s="59"/>
      <c r="G16" s="59"/>
      <c r="H16" s="60"/>
      <c r="I16" s="60"/>
      <c r="J16" s="59"/>
    </row>
    <row r="17" spans="1:10" s="40" customFormat="1" ht="13.5" customHeight="1" hidden="1">
      <c r="A17" s="29"/>
      <c r="B17" s="48" t="s">
        <v>39</v>
      </c>
      <c r="C17" s="48"/>
      <c r="D17" s="51"/>
      <c r="E17" s="51"/>
      <c r="F17" s="59">
        <v>0</v>
      </c>
      <c r="G17" s="59"/>
      <c r="H17" s="60"/>
      <c r="I17" s="60"/>
      <c r="J17" s="59">
        <v>0</v>
      </c>
    </row>
    <row r="18" spans="1:10" s="40" customFormat="1" ht="6.75" customHeight="1" hidden="1">
      <c r="A18" s="25"/>
      <c r="B18" s="48"/>
      <c r="C18" s="48"/>
      <c r="D18" s="51"/>
      <c r="E18" s="51"/>
      <c r="F18" s="59"/>
      <c r="G18" s="59"/>
      <c r="H18" s="60"/>
      <c r="I18" s="60"/>
      <c r="J18" s="59"/>
    </row>
    <row r="19" spans="1:10" s="40" customFormat="1" ht="13.5" customHeight="1" hidden="1">
      <c r="A19" s="29"/>
      <c r="B19" s="48" t="s">
        <v>50</v>
      </c>
      <c r="C19" s="48"/>
      <c r="D19" s="51"/>
      <c r="E19" s="51"/>
      <c r="F19" s="59">
        <v>0</v>
      </c>
      <c r="G19" s="59"/>
      <c r="H19" s="60"/>
      <c r="I19" s="60"/>
      <c r="J19" s="59">
        <v>0</v>
      </c>
    </row>
    <row r="20" spans="1:10" s="40" customFormat="1" ht="4.5" customHeight="1" hidden="1">
      <c r="A20" s="25"/>
      <c r="B20" s="48"/>
      <c r="C20" s="48"/>
      <c r="D20" s="51"/>
      <c r="E20" s="51"/>
      <c r="F20" s="59"/>
      <c r="G20" s="59"/>
      <c r="H20" s="60"/>
      <c r="I20" s="60"/>
      <c r="J20" s="59"/>
    </row>
    <row r="21" spans="1:10" s="40" customFormat="1" ht="13.5" customHeight="1" hidden="1">
      <c r="A21" s="29"/>
      <c r="B21" s="48" t="s">
        <v>40</v>
      </c>
      <c r="C21" s="48"/>
      <c r="D21" s="51"/>
      <c r="E21" s="51"/>
      <c r="F21" s="59">
        <v>0</v>
      </c>
      <c r="G21" s="59"/>
      <c r="H21" s="60"/>
      <c r="I21" s="60"/>
      <c r="J21" s="59">
        <v>0</v>
      </c>
    </row>
    <row r="22" spans="1:10" s="40" customFormat="1" ht="6.75" customHeight="1" hidden="1">
      <c r="A22" s="25"/>
      <c r="B22" s="48"/>
      <c r="C22" s="48"/>
      <c r="D22" s="51"/>
      <c r="E22" s="51"/>
      <c r="F22" s="59"/>
      <c r="G22" s="59"/>
      <c r="H22" s="60"/>
      <c r="I22" s="60"/>
      <c r="J22" s="59"/>
    </row>
    <row r="23" spans="1:10" s="40" customFormat="1" ht="13.5" customHeight="1">
      <c r="A23" s="29"/>
      <c r="B23" s="48" t="s">
        <v>41</v>
      </c>
      <c r="C23" s="48"/>
      <c r="D23" s="51"/>
      <c r="E23" s="51"/>
      <c r="F23" s="61"/>
      <c r="G23" s="61"/>
      <c r="H23" s="60"/>
      <c r="I23" s="60"/>
      <c r="J23" s="61"/>
    </row>
    <row r="24" spans="1:10" s="40" customFormat="1" ht="15" customHeight="1">
      <c r="A24" s="25"/>
      <c r="B24" s="48"/>
      <c r="C24" s="48" t="s">
        <v>31</v>
      </c>
      <c r="D24" s="51"/>
      <c r="E24" s="51"/>
      <c r="F24" s="62">
        <v>4098</v>
      </c>
      <c r="G24" s="59"/>
      <c r="H24" s="60"/>
      <c r="I24" s="60"/>
      <c r="J24" s="62">
        <v>4204</v>
      </c>
    </row>
    <row r="25" spans="1:10" s="40" customFormat="1" ht="12.75" customHeight="1">
      <c r="A25" s="25"/>
      <c r="B25" s="48"/>
      <c r="C25" s="48" t="s">
        <v>30</v>
      </c>
      <c r="D25" s="51"/>
      <c r="E25" s="51"/>
      <c r="F25" s="63">
        <v>5003</v>
      </c>
      <c r="G25" s="59"/>
      <c r="H25" s="60"/>
      <c r="I25" s="60"/>
      <c r="J25" s="63">
        <v>5275</v>
      </c>
    </row>
    <row r="26" spans="1:10" s="40" customFormat="1" ht="12.75" customHeight="1">
      <c r="A26" s="25"/>
      <c r="B26" s="48"/>
      <c r="C26" s="48" t="s">
        <v>72</v>
      </c>
      <c r="D26" s="51"/>
      <c r="E26" s="51"/>
      <c r="F26" s="63">
        <f>26574+1742</f>
        <v>28316</v>
      </c>
      <c r="G26" s="59"/>
      <c r="H26" s="60"/>
      <c r="I26" s="60"/>
      <c r="J26" s="63">
        <v>24897</v>
      </c>
    </row>
    <row r="27" spans="1:10" s="40" customFormat="1" ht="12.75" customHeight="1">
      <c r="A27" s="25"/>
      <c r="B27" s="48"/>
      <c r="C27" s="48" t="s">
        <v>73</v>
      </c>
      <c r="D27" s="51"/>
      <c r="E27" s="51"/>
      <c r="F27" s="63">
        <v>0</v>
      </c>
      <c r="G27" s="59"/>
      <c r="H27" s="60"/>
      <c r="I27" s="60"/>
      <c r="J27" s="63">
        <v>834</v>
      </c>
    </row>
    <row r="28" spans="1:10" s="40" customFormat="1" ht="12.75" customHeight="1">
      <c r="A28" s="25"/>
      <c r="B28" s="48"/>
      <c r="C28" s="48" t="s">
        <v>37</v>
      </c>
      <c r="D28" s="51"/>
      <c r="E28" s="51"/>
      <c r="F28" s="63">
        <f>32797+3801</f>
        <v>36598</v>
      </c>
      <c r="G28" s="59"/>
      <c r="H28" s="60"/>
      <c r="I28" s="60"/>
      <c r="J28" s="63">
        <v>36418</v>
      </c>
    </row>
    <row r="29" spans="1:10" s="40" customFormat="1" ht="13.5" customHeight="1">
      <c r="A29" s="25"/>
      <c r="B29" s="48"/>
      <c r="C29" s="48"/>
      <c r="D29" s="51"/>
      <c r="E29" s="51"/>
      <c r="F29" s="64">
        <f>SUM(F24:F28)</f>
        <v>74015</v>
      </c>
      <c r="G29" s="59"/>
      <c r="H29" s="60"/>
      <c r="I29" s="60"/>
      <c r="J29" s="64">
        <f>SUM(J24:J28)</f>
        <v>71628</v>
      </c>
    </row>
    <row r="30" spans="1:10" s="40" customFormat="1" ht="13.5" customHeight="1">
      <c r="A30" s="29"/>
      <c r="B30" s="48" t="s">
        <v>42</v>
      </c>
      <c r="C30" s="48"/>
      <c r="D30" s="51"/>
      <c r="E30" s="51"/>
      <c r="F30" s="61"/>
      <c r="G30" s="61"/>
      <c r="H30" s="60"/>
      <c r="I30" s="60"/>
      <c r="J30" s="61"/>
    </row>
    <row r="31" spans="1:10" s="40" customFormat="1" ht="15" customHeight="1">
      <c r="A31" s="25"/>
      <c r="B31" s="48"/>
      <c r="C31" s="48" t="s">
        <v>74</v>
      </c>
      <c r="D31" s="51"/>
      <c r="E31" s="51"/>
      <c r="F31" s="62">
        <f>4033+12135</f>
        <v>16168</v>
      </c>
      <c r="G31" s="59"/>
      <c r="H31" s="60"/>
      <c r="I31" s="60"/>
      <c r="J31" s="62">
        <v>15919</v>
      </c>
    </row>
    <row r="32" spans="1:10" s="40" customFormat="1" ht="12.75" customHeight="1">
      <c r="A32" s="25"/>
      <c r="B32" s="48"/>
      <c r="C32" s="48" t="s">
        <v>32</v>
      </c>
      <c r="D32" s="51"/>
      <c r="E32" s="51"/>
      <c r="F32" s="63">
        <v>1980</v>
      </c>
      <c r="G32" s="59"/>
      <c r="H32" s="60"/>
      <c r="I32" s="60"/>
      <c r="J32" s="63">
        <v>1980</v>
      </c>
    </row>
    <row r="33" spans="1:10" s="40" customFormat="1" ht="12.75" customHeight="1">
      <c r="A33" s="25"/>
      <c r="B33" s="48"/>
      <c r="C33" s="48" t="s">
        <v>33</v>
      </c>
      <c r="D33" s="51"/>
      <c r="E33" s="51"/>
      <c r="F33" s="63">
        <v>18354</v>
      </c>
      <c r="G33" s="59"/>
      <c r="H33" s="60"/>
      <c r="I33" s="60"/>
      <c r="J33" s="63">
        <v>19013</v>
      </c>
    </row>
    <row r="34" spans="1:10" s="40" customFormat="1" ht="12.75" customHeight="1">
      <c r="A34" s="25"/>
      <c r="B34" s="48"/>
      <c r="C34" s="48" t="s">
        <v>107</v>
      </c>
      <c r="D34" s="51"/>
      <c r="E34" s="51"/>
      <c r="F34" s="63">
        <v>2941</v>
      </c>
      <c r="G34" s="59"/>
      <c r="H34" s="60"/>
      <c r="I34" s="60"/>
      <c r="J34" s="63">
        <v>2372</v>
      </c>
    </row>
    <row r="35" spans="1:10" s="40" customFormat="1" ht="13.5" customHeight="1">
      <c r="A35" s="25"/>
      <c r="B35" s="48"/>
      <c r="C35" s="48"/>
      <c r="D35" s="51"/>
      <c r="E35" s="51"/>
      <c r="F35" s="64">
        <f>SUM(F31:F34)</f>
        <v>39443</v>
      </c>
      <c r="G35" s="59"/>
      <c r="H35" s="60"/>
      <c r="I35" s="60"/>
      <c r="J35" s="64">
        <f>SUM(J31:J34)</f>
        <v>39284</v>
      </c>
    </row>
    <row r="36" spans="1:10" s="40" customFormat="1" ht="15.75" customHeight="1">
      <c r="A36" s="29"/>
      <c r="B36" s="48" t="s">
        <v>43</v>
      </c>
      <c r="C36" s="48"/>
      <c r="D36" s="51"/>
      <c r="E36" s="51"/>
      <c r="F36" s="61">
        <f>+F29-F35</f>
        <v>34572</v>
      </c>
      <c r="G36" s="61"/>
      <c r="H36" s="60"/>
      <c r="I36" s="60"/>
      <c r="J36" s="61">
        <f>+J29-J35</f>
        <v>32344</v>
      </c>
    </row>
    <row r="37" spans="1:10" s="40" customFormat="1" ht="15.75" customHeight="1" thickBot="1">
      <c r="A37" s="25"/>
      <c r="B37" s="48"/>
      <c r="C37" s="48"/>
      <c r="D37" s="51"/>
      <c r="E37" s="51"/>
      <c r="F37" s="65">
        <f>+F15+F36</f>
        <v>118563</v>
      </c>
      <c r="G37" s="59"/>
      <c r="H37" s="60"/>
      <c r="I37" s="60"/>
      <c r="J37" s="65">
        <f>+J15+J36</f>
        <v>119864</v>
      </c>
    </row>
    <row r="38" spans="1:10" s="40" customFormat="1" ht="6.75" customHeight="1" thickTop="1">
      <c r="A38" s="25"/>
      <c r="B38" s="48"/>
      <c r="C38" s="48"/>
      <c r="D38" s="51"/>
      <c r="E38" s="51"/>
      <c r="F38" s="61"/>
      <c r="G38" s="61"/>
      <c r="H38" s="60"/>
      <c r="I38" s="60"/>
      <c r="J38" s="61"/>
    </row>
    <row r="39" spans="1:10" s="40" customFormat="1" ht="13.5" customHeight="1">
      <c r="A39" s="29"/>
      <c r="B39" s="48" t="s">
        <v>45</v>
      </c>
      <c r="C39" s="48"/>
      <c r="D39" s="51"/>
      <c r="E39" s="51"/>
      <c r="F39" s="61"/>
      <c r="G39" s="61"/>
      <c r="H39" s="60"/>
      <c r="I39" s="60"/>
      <c r="J39" s="61"/>
    </row>
    <row r="40" spans="1:10" s="40" customFormat="1" ht="6" customHeight="1">
      <c r="A40" s="25"/>
      <c r="B40" s="48"/>
      <c r="C40" s="48"/>
      <c r="D40" s="51"/>
      <c r="E40" s="51"/>
      <c r="F40" s="61"/>
      <c r="G40" s="61"/>
      <c r="H40" s="60"/>
      <c r="I40" s="60"/>
      <c r="J40" s="61"/>
    </row>
    <row r="41" spans="1:10" s="40" customFormat="1" ht="15" customHeight="1">
      <c r="A41" s="25"/>
      <c r="B41" s="48" t="s">
        <v>44</v>
      </c>
      <c r="C41" s="48"/>
      <c r="D41" s="51"/>
      <c r="E41" s="51"/>
      <c r="F41" s="61">
        <v>42786</v>
      </c>
      <c r="G41" s="61"/>
      <c r="H41" s="60"/>
      <c r="I41" s="60"/>
      <c r="J41" s="61">
        <v>42667</v>
      </c>
    </row>
    <row r="42" spans="1:10" s="40" customFormat="1" ht="6.75" customHeight="1">
      <c r="A42" s="25"/>
      <c r="B42" s="48"/>
      <c r="C42" s="48"/>
      <c r="D42" s="51"/>
      <c r="E42" s="51"/>
      <c r="F42" s="61"/>
      <c r="G42" s="61"/>
      <c r="H42" s="60"/>
      <c r="I42" s="60"/>
      <c r="J42" s="61"/>
    </row>
    <row r="43" spans="1:10" s="40" customFormat="1" ht="13.5" customHeight="1">
      <c r="A43" s="25"/>
      <c r="B43" s="48" t="s">
        <v>46</v>
      </c>
      <c r="C43" s="48"/>
      <c r="D43" s="51"/>
      <c r="E43" s="51"/>
      <c r="F43" s="61"/>
      <c r="G43" s="61"/>
      <c r="H43" s="60"/>
      <c r="I43" s="60"/>
      <c r="J43" s="61"/>
    </row>
    <row r="44" spans="1:10" s="40" customFormat="1" ht="12.75" customHeight="1">
      <c r="A44" s="25"/>
      <c r="B44" s="48"/>
      <c r="C44" s="48" t="s">
        <v>5</v>
      </c>
      <c r="D44" s="51"/>
      <c r="E44" s="51"/>
      <c r="F44" s="61">
        <v>3947</v>
      </c>
      <c r="G44" s="61"/>
      <c r="H44" s="60"/>
      <c r="I44" s="60"/>
      <c r="J44" s="61">
        <v>3804</v>
      </c>
    </row>
    <row r="45" spans="1:10" s="40" customFormat="1" ht="12.75" customHeight="1">
      <c r="A45" s="25"/>
      <c r="B45" s="48"/>
      <c r="C45" s="48" t="s">
        <v>35</v>
      </c>
      <c r="D45" s="51"/>
      <c r="E45" s="51"/>
      <c r="F45" s="61">
        <v>46234</v>
      </c>
      <c r="G45" s="61"/>
      <c r="H45" s="60"/>
      <c r="I45" s="60"/>
      <c r="J45" s="61">
        <v>43836</v>
      </c>
    </row>
    <row r="46" spans="1:10" s="40" customFormat="1" ht="6.75" customHeight="1">
      <c r="A46" s="25"/>
      <c r="B46" s="48"/>
      <c r="C46" s="48"/>
      <c r="D46" s="51"/>
      <c r="E46" s="51"/>
      <c r="F46" s="61"/>
      <c r="G46" s="61"/>
      <c r="H46" s="60"/>
      <c r="I46" s="60"/>
      <c r="J46" s="61"/>
    </row>
    <row r="47" spans="1:10" s="40" customFormat="1" ht="13.5" customHeight="1">
      <c r="A47" s="29"/>
      <c r="B47" s="48" t="s">
        <v>47</v>
      </c>
      <c r="C47" s="48"/>
      <c r="D47" s="51"/>
      <c r="E47" s="51"/>
      <c r="F47" s="61">
        <v>2056</v>
      </c>
      <c r="G47" s="61"/>
      <c r="H47" s="60"/>
      <c r="I47" s="60"/>
      <c r="J47" s="61">
        <v>1723</v>
      </c>
    </row>
    <row r="48" spans="1:10" s="40" customFormat="1" ht="6.75" customHeight="1">
      <c r="A48" s="25"/>
      <c r="B48" s="48"/>
      <c r="C48" s="48"/>
      <c r="D48" s="51"/>
      <c r="E48" s="51"/>
      <c r="F48" s="59"/>
      <c r="G48" s="59"/>
      <c r="H48" s="60"/>
      <c r="I48" s="60"/>
      <c r="J48" s="59"/>
    </row>
    <row r="49" spans="1:10" s="40" customFormat="1" ht="13.5" customHeight="1">
      <c r="A49" s="29"/>
      <c r="B49" s="48" t="s">
        <v>82</v>
      </c>
      <c r="C49" s="48"/>
      <c r="E49" s="51"/>
      <c r="F49" s="61"/>
      <c r="G49" s="61"/>
      <c r="H49" s="60"/>
      <c r="I49" s="60"/>
      <c r="J49" s="61"/>
    </row>
    <row r="50" spans="1:10" s="40" customFormat="1" ht="13.5" customHeight="1">
      <c r="A50" s="29"/>
      <c r="B50" s="48"/>
      <c r="C50" s="48" t="s">
        <v>83</v>
      </c>
      <c r="E50" s="51"/>
      <c r="F50" s="61">
        <v>2609</v>
      </c>
      <c r="G50" s="61"/>
      <c r="H50" s="60"/>
      <c r="I50" s="60"/>
      <c r="J50" s="61">
        <v>3104</v>
      </c>
    </row>
    <row r="51" spans="1:10" s="40" customFormat="1" ht="13.5" customHeight="1">
      <c r="A51" s="29"/>
      <c r="B51" s="48"/>
      <c r="C51" s="48" t="s">
        <v>84</v>
      </c>
      <c r="E51" s="51"/>
      <c r="F51" s="61">
        <f>11985+1373</f>
        <v>13358</v>
      </c>
      <c r="G51" s="61"/>
      <c r="H51" s="60"/>
      <c r="I51" s="60"/>
      <c r="J51" s="61">
        <v>17078</v>
      </c>
    </row>
    <row r="52" spans="1:10" s="40" customFormat="1" ht="13.5" customHeight="1">
      <c r="A52" s="29"/>
      <c r="B52" s="48"/>
      <c r="C52" s="48" t="s">
        <v>85</v>
      </c>
      <c r="E52" s="51"/>
      <c r="F52" s="61">
        <v>7573</v>
      </c>
      <c r="G52" s="61"/>
      <c r="H52" s="60"/>
      <c r="I52" s="60"/>
      <c r="J52" s="61">
        <v>7652</v>
      </c>
    </row>
    <row r="53" spans="1:10" s="40" customFormat="1" ht="3.75" customHeight="1">
      <c r="A53" s="25"/>
      <c r="B53" s="41"/>
      <c r="C53" s="50"/>
      <c r="D53" s="52"/>
      <c r="E53" s="52"/>
      <c r="F53" s="61"/>
      <c r="G53" s="61"/>
      <c r="H53" s="60"/>
      <c r="I53" s="60"/>
      <c r="J53" s="61"/>
    </row>
    <row r="54" spans="1:10" s="40" customFormat="1" ht="15.75" customHeight="1" thickBot="1">
      <c r="A54" s="25"/>
      <c r="B54" s="41"/>
      <c r="C54" s="50"/>
      <c r="D54" s="52"/>
      <c r="E54" s="52"/>
      <c r="F54" s="65">
        <f>SUM(F39:F52)</f>
        <v>118563</v>
      </c>
      <c r="G54" s="59"/>
      <c r="H54" s="60"/>
      <c r="I54" s="60"/>
      <c r="J54" s="65">
        <f>SUM(J39:J52)</f>
        <v>119864</v>
      </c>
    </row>
    <row r="55" spans="1:10" s="40" customFormat="1" ht="13.5" customHeight="1" thickTop="1">
      <c r="A55" s="25"/>
      <c r="B55" s="41"/>
      <c r="C55" s="50"/>
      <c r="D55" s="52"/>
      <c r="E55" s="52"/>
      <c r="F55" s="57"/>
      <c r="G55" s="57"/>
      <c r="H55" s="58"/>
      <c r="I55" s="58"/>
      <c r="J55" s="57"/>
    </row>
    <row r="56" spans="1:10" s="40" customFormat="1" ht="13.5" customHeight="1" thickBot="1">
      <c r="A56" s="29"/>
      <c r="B56" s="41" t="s">
        <v>36</v>
      </c>
      <c r="C56" s="50"/>
      <c r="D56" s="52"/>
      <c r="E56" s="52"/>
      <c r="F56" s="66">
        <v>217.3</v>
      </c>
      <c r="G56" s="67"/>
      <c r="H56" s="58"/>
      <c r="I56" s="58"/>
      <c r="J56" s="66">
        <v>211.7</v>
      </c>
    </row>
    <row r="57" spans="1:10" ht="6.75" customHeight="1" thickTop="1">
      <c r="A57" s="1"/>
      <c r="B57" s="41"/>
      <c r="C57" s="50"/>
      <c r="D57" s="50"/>
      <c r="E57" s="50"/>
      <c r="F57" s="57"/>
      <c r="G57" s="57"/>
      <c r="H57" s="58"/>
      <c r="I57" s="58"/>
      <c r="J57" s="57"/>
    </row>
  </sheetData>
  <printOptions/>
  <pageMargins left="0.5905511811023623" right="0.2755905511811024" top="0.5511811023622047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5"/>
  <sheetViews>
    <sheetView showGridLines="0" zoomScale="90" zoomScaleNormal="90" workbookViewId="0" topLeftCell="A1">
      <selection activeCell="B51" sqref="B51"/>
    </sheetView>
  </sheetViews>
  <sheetFormatPr defaultColWidth="9.140625" defaultRowHeight="12.75"/>
  <cols>
    <col min="1" max="1" width="2.57421875" style="69" customWidth="1"/>
    <col min="2" max="2" width="26.7109375" style="69" customWidth="1"/>
    <col min="3" max="4" width="9.7109375" style="69" customWidth="1"/>
    <col min="5" max="5" width="11.421875" style="69" customWidth="1"/>
    <col min="6" max="6" width="12.8515625" style="69" customWidth="1"/>
    <col min="7" max="7" width="10.7109375" style="69" customWidth="1"/>
    <col min="8" max="8" width="11.140625" style="69" customWidth="1"/>
    <col min="9" max="16384" width="9.140625" style="69" customWidth="1"/>
  </cols>
  <sheetData>
    <row r="1" spans="2:7" s="2" customFormat="1" ht="15" customHeight="1">
      <c r="B1" s="12" t="s">
        <v>21</v>
      </c>
      <c r="D1"/>
      <c r="F1" s="3"/>
      <c r="G1" s="3"/>
    </row>
    <row r="2" spans="2:7" s="2" customFormat="1" ht="12" customHeight="1">
      <c r="B2" s="16" t="s">
        <v>0</v>
      </c>
      <c r="D2"/>
      <c r="F2" s="3"/>
      <c r="G2" s="3"/>
    </row>
    <row r="3" spans="2:7" s="2" customFormat="1" ht="9.75" customHeight="1">
      <c r="B3" s="13"/>
      <c r="D3"/>
      <c r="F3" s="3"/>
      <c r="G3" s="3"/>
    </row>
    <row r="4" spans="2:7" s="2" customFormat="1" ht="12" customHeight="1">
      <c r="B4" s="7" t="s">
        <v>23</v>
      </c>
      <c r="F4" s="13"/>
      <c r="G4" s="23"/>
    </row>
    <row r="5" spans="2:7" s="2" customFormat="1" ht="15" customHeight="1">
      <c r="B5" s="1"/>
      <c r="F5" s="3"/>
      <c r="G5" s="3"/>
    </row>
    <row r="6" spans="2:3" ht="14.25">
      <c r="B6" s="37" t="s">
        <v>88</v>
      </c>
      <c r="C6" s="69"/>
    </row>
    <row r="7" spans="2:3" ht="14.25">
      <c r="B7" s="39" t="s">
        <v>99</v>
      </c>
      <c r="C7" s="69"/>
    </row>
    <row r="8" ht="15" customHeight="1">
      <c r="B8" s="41"/>
    </row>
    <row r="9" ht="15" customHeight="1">
      <c r="B9" s="41"/>
    </row>
    <row r="10" ht="15" customHeight="1"/>
    <row r="11" spans="3:6" ht="15" customHeight="1">
      <c r="C11" s="112" t="s">
        <v>53</v>
      </c>
      <c r="D11" s="112"/>
      <c r="E11" s="112"/>
      <c r="F11" s="112"/>
    </row>
    <row r="12" spans="2:8" ht="6.75" customHeight="1">
      <c r="B12" s="68"/>
      <c r="C12" s="68"/>
      <c r="D12" s="68"/>
      <c r="E12" s="68"/>
      <c r="F12" s="68"/>
      <c r="G12" s="68"/>
      <c r="H12" s="68"/>
    </row>
    <row r="13" spans="2:8" s="71" customFormat="1" ht="45" customHeight="1">
      <c r="B13" s="109" t="s">
        <v>113</v>
      </c>
      <c r="C13" s="72" t="s">
        <v>34</v>
      </c>
      <c r="D13" s="72" t="s">
        <v>48</v>
      </c>
      <c r="E13" s="72" t="s">
        <v>98</v>
      </c>
      <c r="F13" s="72" t="s">
        <v>54</v>
      </c>
      <c r="G13" s="72" t="s">
        <v>35</v>
      </c>
      <c r="H13" s="72" t="s">
        <v>49</v>
      </c>
    </row>
    <row r="14" spans="2:8" s="81" customFormat="1" ht="14.25" customHeight="1">
      <c r="B14" s="82"/>
      <c r="C14" s="82" t="s">
        <v>15</v>
      </c>
      <c r="D14" s="82" t="s">
        <v>15</v>
      </c>
      <c r="E14" s="82" t="s">
        <v>15</v>
      </c>
      <c r="F14" s="82" t="s">
        <v>15</v>
      </c>
      <c r="G14" s="82" t="s">
        <v>15</v>
      </c>
      <c r="H14" s="82" t="s">
        <v>15</v>
      </c>
    </row>
    <row r="15" spans="2:8" s="73" customFormat="1" ht="12" customHeight="1">
      <c r="B15" s="80"/>
      <c r="C15" s="79"/>
      <c r="D15" s="74"/>
      <c r="E15" s="74"/>
      <c r="F15" s="74"/>
      <c r="G15" s="74"/>
      <c r="H15" s="74"/>
    </row>
    <row r="16" spans="2:8" s="73" customFormat="1" ht="15.75" customHeight="1">
      <c r="B16" s="77" t="s">
        <v>104</v>
      </c>
      <c r="C16" s="74">
        <v>42667</v>
      </c>
      <c r="D16" s="74">
        <v>236</v>
      </c>
      <c r="E16" s="74">
        <v>3138</v>
      </c>
      <c r="F16" s="74">
        <v>430</v>
      </c>
      <c r="G16" s="74">
        <v>43836</v>
      </c>
      <c r="H16" s="74">
        <f>SUM(C16:G16)</f>
        <v>90307</v>
      </c>
    </row>
    <row r="17" spans="2:8" s="73" customFormat="1" ht="15.75" customHeight="1">
      <c r="B17" s="92" t="s">
        <v>69</v>
      </c>
      <c r="C17" s="74"/>
      <c r="D17" s="74"/>
      <c r="E17" s="74"/>
      <c r="F17" s="74"/>
      <c r="G17" s="74"/>
      <c r="H17" s="74"/>
    </row>
    <row r="18" spans="2:8" s="73" customFormat="1" ht="12.75" customHeight="1">
      <c r="B18" s="77" t="s">
        <v>70</v>
      </c>
      <c r="C18" s="74"/>
      <c r="D18" s="74"/>
      <c r="E18" s="74"/>
      <c r="F18" s="74"/>
      <c r="G18" s="74"/>
      <c r="H18" s="74"/>
    </row>
    <row r="19" spans="2:8" s="94" customFormat="1" ht="15.75" customHeight="1">
      <c r="B19" s="91" t="s">
        <v>71</v>
      </c>
      <c r="C19" s="93">
        <v>119</v>
      </c>
      <c r="D19" s="93">
        <v>143</v>
      </c>
      <c r="E19" s="93">
        <v>0</v>
      </c>
      <c r="F19" s="93">
        <v>0</v>
      </c>
      <c r="G19" s="93">
        <v>0</v>
      </c>
      <c r="H19" s="93">
        <f>SUM(C19:G19)</f>
        <v>262</v>
      </c>
    </row>
    <row r="20" spans="2:8" s="73" customFormat="1" ht="15.75" customHeight="1">
      <c r="B20" s="77" t="s">
        <v>64</v>
      </c>
      <c r="C20" s="74">
        <v>0</v>
      </c>
      <c r="D20" s="74">
        <v>0</v>
      </c>
      <c r="E20" s="74">
        <v>0</v>
      </c>
      <c r="F20" s="74">
        <v>0</v>
      </c>
      <c r="G20" s="74">
        <v>2398</v>
      </c>
      <c r="H20" s="74">
        <f>SUM(C20:G20)</f>
        <v>2398</v>
      </c>
    </row>
    <row r="21" spans="2:8" s="73" customFormat="1" ht="6.75" customHeight="1">
      <c r="B21" s="77"/>
      <c r="C21" s="74"/>
      <c r="D21" s="74"/>
      <c r="E21" s="74"/>
      <c r="F21" s="74"/>
      <c r="G21" s="74"/>
      <c r="H21" s="74"/>
    </row>
    <row r="22" spans="2:8" s="73" customFormat="1" ht="6.75" customHeight="1">
      <c r="B22" s="76"/>
      <c r="C22" s="76"/>
      <c r="D22" s="76"/>
      <c r="E22" s="76"/>
      <c r="F22" s="76"/>
      <c r="G22" s="76"/>
      <c r="H22" s="76"/>
    </row>
    <row r="23" spans="2:8" s="75" customFormat="1" ht="15.75" customHeight="1">
      <c r="B23" s="77" t="s">
        <v>105</v>
      </c>
      <c r="C23" s="74">
        <f aca="true" t="shared" si="0" ref="C23:H23">SUM(C16:C22)</f>
        <v>42786</v>
      </c>
      <c r="D23" s="74">
        <f t="shared" si="0"/>
        <v>379</v>
      </c>
      <c r="E23" s="74">
        <f t="shared" si="0"/>
        <v>3138</v>
      </c>
      <c r="F23" s="74">
        <f t="shared" si="0"/>
        <v>430</v>
      </c>
      <c r="G23" s="74">
        <f t="shared" si="0"/>
        <v>46234</v>
      </c>
      <c r="H23" s="74">
        <f t="shared" si="0"/>
        <v>92967</v>
      </c>
    </row>
    <row r="24" spans="2:8" s="75" customFormat="1" ht="6.75" customHeight="1" thickBot="1">
      <c r="B24" s="78"/>
      <c r="C24" s="78"/>
      <c r="D24" s="78"/>
      <c r="E24" s="78"/>
      <c r="F24" s="78"/>
      <c r="G24" s="78"/>
      <c r="H24" s="78"/>
    </row>
    <row r="25" s="70" customFormat="1" ht="6.75" customHeight="1" thickTop="1"/>
    <row r="26" s="70" customFormat="1" ht="11.25"/>
    <row r="27" s="70" customFormat="1" ht="11.25"/>
    <row r="28" s="70" customFormat="1" ht="11.25"/>
    <row r="29" s="70" customFormat="1" ht="11.25"/>
    <row r="30" spans="3:6" ht="15" customHeight="1">
      <c r="C30" s="112" t="s">
        <v>53</v>
      </c>
      <c r="D30" s="112"/>
      <c r="E30" s="112"/>
      <c r="F30" s="112"/>
    </row>
    <row r="31" spans="2:8" ht="6.75" customHeight="1">
      <c r="B31" s="68"/>
      <c r="C31" s="68"/>
      <c r="D31" s="68"/>
      <c r="E31" s="68"/>
      <c r="F31" s="68"/>
      <c r="G31" s="68"/>
      <c r="H31" s="68"/>
    </row>
    <row r="32" spans="2:8" s="71" customFormat="1" ht="45" customHeight="1">
      <c r="B32" s="109" t="s">
        <v>112</v>
      </c>
      <c r="C32" s="72" t="s">
        <v>34</v>
      </c>
      <c r="D32" s="72" t="s">
        <v>48</v>
      </c>
      <c r="E32" s="72" t="s">
        <v>98</v>
      </c>
      <c r="F32" s="72" t="s">
        <v>54</v>
      </c>
      <c r="G32" s="72" t="s">
        <v>35</v>
      </c>
      <c r="H32" s="72" t="s">
        <v>49</v>
      </c>
    </row>
    <row r="33" spans="2:8" s="81" customFormat="1" ht="14.25" customHeight="1">
      <c r="B33" s="82"/>
      <c r="C33" s="82" t="s">
        <v>15</v>
      </c>
      <c r="D33" s="82" t="s">
        <v>15</v>
      </c>
      <c r="E33" s="82" t="s">
        <v>15</v>
      </c>
      <c r="F33" s="82" t="s">
        <v>15</v>
      </c>
      <c r="G33" s="82" t="s">
        <v>15</v>
      </c>
      <c r="H33" s="82" t="s">
        <v>15</v>
      </c>
    </row>
    <row r="34" spans="2:8" s="73" customFormat="1" ht="15.75" customHeight="1">
      <c r="B34" s="77" t="s">
        <v>110</v>
      </c>
      <c r="C34" s="79"/>
      <c r="D34" s="74"/>
      <c r="E34" s="74"/>
      <c r="F34" s="74"/>
      <c r="G34" s="74"/>
      <c r="H34" s="74"/>
    </row>
    <row r="35" spans="2:8" s="73" customFormat="1" ht="15.75" customHeight="1">
      <c r="B35" s="77" t="s">
        <v>117</v>
      </c>
      <c r="C35" s="74">
        <v>17023</v>
      </c>
      <c r="D35" s="74">
        <v>103</v>
      </c>
      <c r="E35" s="74">
        <v>5885</v>
      </c>
      <c r="F35" s="74">
        <v>430</v>
      </c>
      <c r="G35" s="74">
        <v>59021</v>
      </c>
      <c r="H35" s="74">
        <f>SUM(C35:G35)</f>
        <v>82462</v>
      </c>
    </row>
    <row r="36" spans="2:8" s="73" customFormat="1" ht="12.75" customHeight="1">
      <c r="B36" s="77" t="s">
        <v>118</v>
      </c>
      <c r="C36" s="110">
        <v>0</v>
      </c>
      <c r="D36" s="110">
        <v>0</v>
      </c>
      <c r="E36" s="110">
        <v>-2747</v>
      </c>
      <c r="F36" s="110">
        <v>0</v>
      </c>
      <c r="G36" s="110">
        <v>990</v>
      </c>
      <c r="H36" s="110">
        <v>-1757</v>
      </c>
    </row>
    <row r="37" spans="2:8" s="73" customFormat="1" ht="15.75" customHeight="1">
      <c r="B37" s="77" t="s">
        <v>119</v>
      </c>
      <c r="C37" s="74">
        <f aca="true" t="shared" si="1" ref="C37:H37">SUM(C35:C36)</f>
        <v>17023</v>
      </c>
      <c r="D37" s="74">
        <f t="shared" si="1"/>
        <v>103</v>
      </c>
      <c r="E37" s="74">
        <f t="shared" si="1"/>
        <v>3138</v>
      </c>
      <c r="F37" s="74">
        <f t="shared" si="1"/>
        <v>430</v>
      </c>
      <c r="G37" s="74">
        <f t="shared" si="1"/>
        <v>60011</v>
      </c>
      <c r="H37" s="74">
        <f t="shared" si="1"/>
        <v>80705</v>
      </c>
    </row>
    <row r="38" spans="2:8" s="73" customFormat="1" ht="15.75" customHeight="1">
      <c r="B38" s="92" t="s">
        <v>69</v>
      </c>
      <c r="C38" s="74"/>
      <c r="D38" s="74"/>
      <c r="E38" s="74"/>
      <c r="F38" s="74"/>
      <c r="G38" s="74"/>
      <c r="H38" s="74"/>
    </row>
    <row r="39" spans="2:8" s="73" customFormat="1" ht="12.75" customHeight="1">
      <c r="B39" s="77" t="s">
        <v>70</v>
      </c>
      <c r="C39" s="74"/>
      <c r="D39" s="74"/>
      <c r="E39" s="74"/>
      <c r="F39" s="74"/>
      <c r="G39" s="74"/>
      <c r="H39" s="74"/>
    </row>
    <row r="40" spans="2:8" s="94" customFormat="1" ht="15.75" customHeight="1">
      <c r="B40" s="91" t="s">
        <v>71</v>
      </c>
      <c r="C40" s="93">
        <v>1</v>
      </c>
      <c r="D40" s="93">
        <v>5</v>
      </c>
      <c r="E40" s="93">
        <v>0</v>
      </c>
      <c r="F40" s="93">
        <v>0</v>
      </c>
      <c r="G40" s="93">
        <v>0</v>
      </c>
      <c r="H40" s="93">
        <f>SUM(C40:G40)</f>
        <v>6</v>
      </c>
    </row>
    <row r="41" spans="2:8" s="73" customFormat="1" ht="15.75" customHeight="1">
      <c r="B41" s="77" t="s">
        <v>120</v>
      </c>
      <c r="C41" s="74">
        <v>0</v>
      </c>
      <c r="D41" s="74">
        <v>0</v>
      </c>
      <c r="E41" s="74">
        <v>0</v>
      </c>
      <c r="F41" s="74">
        <v>0</v>
      </c>
      <c r="G41" s="74">
        <v>1870</v>
      </c>
      <c r="H41" s="74">
        <f>SUM(C41:G41)</f>
        <v>1870</v>
      </c>
    </row>
    <row r="42" spans="2:8" s="73" customFormat="1" ht="6.75" customHeight="1">
      <c r="B42" s="77"/>
      <c r="C42" s="74"/>
      <c r="D42" s="74"/>
      <c r="E42" s="74"/>
      <c r="F42" s="74"/>
      <c r="G42" s="74"/>
      <c r="H42" s="74"/>
    </row>
    <row r="43" spans="2:8" s="73" customFormat="1" ht="6.75" customHeight="1">
      <c r="B43" s="76"/>
      <c r="C43" s="76"/>
      <c r="D43" s="76"/>
      <c r="E43" s="76"/>
      <c r="F43" s="76"/>
      <c r="G43" s="76"/>
      <c r="H43" s="76"/>
    </row>
    <row r="44" spans="2:8" s="75" customFormat="1" ht="15.75" customHeight="1">
      <c r="B44" s="77" t="s">
        <v>111</v>
      </c>
      <c r="C44" s="74">
        <f aca="true" t="shared" si="2" ref="C44:H44">SUM(C37:C41)</f>
        <v>17024</v>
      </c>
      <c r="D44" s="74">
        <f t="shared" si="2"/>
        <v>108</v>
      </c>
      <c r="E44" s="74">
        <f t="shared" si="2"/>
        <v>3138</v>
      </c>
      <c r="F44" s="74">
        <f t="shared" si="2"/>
        <v>430</v>
      </c>
      <c r="G44" s="74">
        <f t="shared" si="2"/>
        <v>61881</v>
      </c>
      <c r="H44" s="74">
        <f t="shared" si="2"/>
        <v>82581</v>
      </c>
    </row>
    <row r="45" spans="2:8" s="75" customFormat="1" ht="6.75" customHeight="1" thickBot="1">
      <c r="B45" s="78"/>
      <c r="C45" s="78"/>
      <c r="D45" s="78"/>
      <c r="E45" s="78"/>
      <c r="F45" s="78"/>
      <c r="G45" s="78"/>
      <c r="H45" s="78"/>
    </row>
    <row r="46" s="70" customFormat="1" ht="6.75" customHeight="1" thickTop="1"/>
    <row r="47" s="70" customFormat="1" ht="11.25"/>
    <row r="48" s="70" customFormat="1" ht="11.25"/>
    <row r="53" ht="9.75" customHeight="1"/>
  </sheetData>
  <mergeCells count="2">
    <mergeCell ref="C11:F11"/>
    <mergeCell ref="C30:F30"/>
  </mergeCells>
  <printOptions/>
  <pageMargins left="0.5905511811023623" right="0.2755905511811024" top="0.5905511811023623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zoomScale="90" zoomScaleNormal="90" workbookViewId="0" topLeftCell="A15">
      <selection activeCell="H16" sqref="H16"/>
    </sheetView>
  </sheetViews>
  <sheetFormatPr defaultColWidth="9.140625" defaultRowHeight="13.5" customHeight="1"/>
  <cols>
    <col min="1" max="2" width="3.00390625" style="84" customWidth="1"/>
    <col min="3" max="3" width="44.8515625" style="84" customWidth="1"/>
    <col min="4" max="4" width="8.28125" style="83" customWidth="1"/>
    <col min="5" max="5" width="14.28125" style="84" customWidth="1"/>
    <col min="6" max="6" width="2.140625" style="84" customWidth="1"/>
    <col min="7" max="7" width="14.28125" style="84" customWidth="1"/>
    <col min="8" max="8" width="3.28125" style="84" customWidth="1"/>
    <col min="9" max="16384" width="9.140625" style="84" customWidth="1"/>
  </cols>
  <sheetData>
    <row r="1" spans="2:8" s="2" customFormat="1" ht="15" customHeight="1">
      <c r="B1" s="12" t="s">
        <v>21</v>
      </c>
      <c r="D1" s="86"/>
      <c r="F1" s="3"/>
      <c r="G1" s="21"/>
      <c r="H1" s="3"/>
    </row>
    <row r="2" spans="2:8" s="2" customFormat="1" ht="12" customHeight="1">
      <c r="B2" s="16" t="s">
        <v>0</v>
      </c>
      <c r="D2" s="87"/>
      <c r="F2" s="3"/>
      <c r="G2" s="21"/>
      <c r="H2" s="3"/>
    </row>
    <row r="3" spans="2:8" s="2" customFormat="1" ht="9.75" customHeight="1">
      <c r="B3" s="13"/>
      <c r="D3" s="23"/>
      <c r="F3" s="3"/>
      <c r="G3" s="21"/>
      <c r="H3" s="3"/>
    </row>
    <row r="4" spans="2:8" s="2" customFormat="1" ht="12" customHeight="1">
      <c r="B4" s="7" t="s">
        <v>23</v>
      </c>
      <c r="D4" s="88"/>
      <c r="F4" s="23"/>
      <c r="H4" s="3"/>
    </row>
    <row r="5" spans="2:8" s="2" customFormat="1" ht="12.75" customHeight="1">
      <c r="B5" s="1"/>
      <c r="D5" s="89"/>
      <c r="F5" s="3"/>
      <c r="H5" s="3"/>
    </row>
    <row r="6" spans="2:7" ht="13.5" customHeight="1">
      <c r="B6" s="37" t="s">
        <v>89</v>
      </c>
      <c r="D6" s="90"/>
      <c r="E6" s="69"/>
      <c r="G6" s="69"/>
    </row>
    <row r="7" spans="2:7" ht="13.5" customHeight="1">
      <c r="B7" s="39" t="s">
        <v>99</v>
      </c>
      <c r="D7" s="38"/>
      <c r="E7" s="69"/>
      <c r="G7" s="69"/>
    </row>
    <row r="8" spans="2:4" s="69" customFormat="1" ht="12" customHeight="1">
      <c r="B8" s="41"/>
      <c r="D8" s="49"/>
    </row>
    <row r="9" spans="3:7" s="13" customFormat="1" ht="12" customHeight="1">
      <c r="C9" s="24"/>
      <c r="D9" s="95"/>
      <c r="E9" s="96"/>
      <c r="G9" s="96" t="s">
        <v>108</v>
      </c>
    </row>
    <row r="10" spans="3:7" s="13" customFormat="1" ht="12" customHeight="1">
      <c r="C10" s="24"/>
      <c r="D10" s="95"/>
      <c r="E10" s="97" t="s">
        <v>90</v>
      </c>
      <c r="G10" s="97" t="s">
        <v>109</v>
      </c>
    </row>
    <row r="11" spans="3:7" s="13" customFormat="1" ht="12" customHeight="1">
      <c r="C11" s="24"/>
      <c r="D11" s="95"/>
      <c r="E11" s="97" t="s">
        <v>91</v>
      </c>
      <c r="G11" s="97" t="s">
        <v>91</v>
      </c>
    </row>
    <row r="12" spans="3:7" s="13" customFormat="1" ht="12" customHeight="1">
      <c r="C12" s="24"/>
      <c r="D12" s="95"/>
      <c r="E12" s="97" t="s">
        <v>92</v>
      </c>
      <c r="G12" s="97" t="s">
        <v>92</v>
      </c>
    </row>
    <row r="13" spans="3:7" s="13" customFormat="1" ht="12.75" customHeight="1">
      <c r="C13" s="24"/>
      <c r="D13" s="95"/>
      <c r="E13" s="98">
        <v>37925</v>
      </c>
      <c r="G13" s="98">
        <v>37560</v>
      </c>
    </row>
    <row r="14" spans="3:7" s="13" customFormat="1" ht="15" customHeight="1">
      <c r="C14" s="24"/>
      <c r="D14" s="95"/>
      <c r="E14" s="96" t="s">
        <v>15</v>
      </c>
      <c r="G14" s="96" t="s">
        <v>15</v>
      </c>
    </row>
    <row r="15" spans="2:7" s="13" customFormat="1" ht="15">
      <c r="B15" s="99" t="s">
        <v>63</v>
      </c>
      <c r="C15" s="23"/>
      <c r="D15" s="23"/>
      <c r="E15" s="100"/>
      <c r="G15" s="100"/>
    </row>
    <row r="16" spans="2:7" s="13" customFormat="1" ht="15">
      <c r="B16" s="23" t="s">
        <v>65</v>
      </c>
      <c r="C16" s="23"/>
      <c r="D16" s="101"/>
      <c r="E16" s="100">
        <v>3606</v>
      </c>
      <c r="G16" s="100">
        <v>2294</v>
      </c>
    </row>
    <row r="17" spans="2:7" s="13" customFormat="1" ht="15">
      <c r="B17" s="23" t="s">
        <v>55</v>
      </c>
      <c r="C17" s="23"/>
      <c r="D17" s="23"/>
      <c r="E17" s="100"/>
      <c r="G17" s="100"/>
    </row>
    <row r="18" spans="2:7" s="13" customFormat="1" ht="15">
      <c r="B18" s="23"/>
      <c r="C18" s="23" t="s">
        <v>56</v>
      </c>
      <c r="D18" s="23"/>
      <c r="E18" s="100">
        <v>6870</v>
      </c>
      <c r="G18" s="100">
        <v>3257</v>
      </c>
    </row>
    <row r="19" spans="1:7" s="13" customFormat="1" ht="15">
      <c r="A19" s="23"/>
      <c r="B19" s="23"/>
      <c r="C19" s="23" t="s">
        <v>93</v>
      </c>
      <c r="D19" s="101"/>
      <c r="E19" s="100">
        <v>-78</v>
      </c>
      <c r="G19" s="100">
        <v>-12</v>
      </c>
    </row>
    <row r="20" spans="1:7" s="13" customFormat="1" ht="15" hidden="1">
      <c r="A20" s="23"/>
      <c r="B20" s="23"/>
      <c r="C20" s="23" t="s">
        <v>76</v>
      </c>
      <c r="D20" s="101"/>
      <c r="E20" s="100">
        <v>0</v>
      </c>
      <c r="G20" s="100">
        <v>0</v>
      </c>
    </row>
    <row r="21" spans="1:7" s="13" customFormat="1" ht="15" hidden="1">
      <c r="A21" s="23"/>
      <c r="B21" s="23"/>
      <c r="C21" s="23" t="s">
        <v>77</v>
      </c>
      <c r="D21" s="101"/>
      <c r="E21" s="100">
        <v>0</v>
      </c>
      <c r="G21" s="100">
        <v>0</v>
      </c>
    </row>
    <row r="22" spans="1:7" s="13" customFormat="1" ht="6" customHeight="1">
      <c r="A22" s="23"/>
      <c r="B22" s="23"/>
      <c r="C22" s="23"/>
      <c r="D22" s="101"/>
      <c r="E22" s="102"/>
      <c r="G22" s="102"/>
    </row>
    <row r="23" spans="1:7" s="13" customFormat="1" ht="15">
      <c r="A23" s="99"/>
      <c r="B23" s="23" t="s">
        <v>57</v>
      </c>
      <c r="C23" s="23"/>
      <c r="D23" s="101"/>
      <c r="E23" s="100">
        <f>SUM(E16:E21)</f>
        <v>10398</v>
      </c>
      <c r="G23" s="100">
        <f>SUM(G16:G21)</f>
        <v>5539</v>
      </c>
    </row>
    <row r="24" spans="1:7" s="13" customFormat="1" ht="15">
      <c r="A24" s="23"/>
      <c r="B24" s="23" t="s">
        <v>94</v>
      </c>
      <c r="C24" s="23"/>
      <c r="D24" s="101"/>
      <c r="E24" s="100">
        <v>-3147</v>
      </c>
      <c r="G24" s="100">
        <f>106-1994</f>
        <v>-1888</v>
      </c>
    </row>
    <row r="25" spans="1:7" s="13" customFormat="1" ht="15">
      <c r="A25" s="23"/>
      <c r="B25" s="23" t="s">
        <v>95</v>
      </c>
      <c r="C25" s="23"/>
      <c r="D25" s="101"/>
      <c r="E25" s="100">
        <v>249</v>
      </c>
      <c r="G25" s="100">
        <v>3388</v>
      </c>
    </row>
    <row r="26" spans="1:7" s="13" customFormat="1" ht="15">
      <c r="A26" s="23"/>
      <c r="B26" s="23" t="s">
        <v>78</v>
      </c>
      <c r="C26" s="103"/>
      <c r="D26" s="104"/>
      <c r="E26" s="105">
        <v>449</v>
      </c>
      <c r="G26" s="105">
        <v>1038</v>
      </c>
    </row>
    <row r="27" spans="1:7" s="13" customFormat="1" ht="6" customHeight="1">
      <c r="A27" s="23"/>
      <c r="B27" s="23"/>
      <c r="C27" s="23"/>
      <c r="D27" s="101"/>
      <c r="E27" s="102"/>
      <c r="G27" s="102"/>
    </row>
    <row r="28" spans="1:7" s="13" customFormat="1" ht="15">
      <c r="A28" s="99"/>
      <c r="B28" s="23" t="s">
        <v>58</v>
      </c>
      <c r="C28" s="23"/>
      <c r="D28" s="101"/>
      <c r="E28" s="105">
        <f>SUM(E23:E27)</f>
        <v>7949</v>
      </c>
      <c r="G28" s="105">
        <f>SUM(G23:G27)</f>
        <v>8077</v>
      </c>
    </row>
    <row r="29" spans="1:7" s="13" customFormat="1" ht="7.5" customHeight="1">
      <c r="A29" s="23"/>
      <c r="B29" s="23"/>
      <c r="C29" s="23"/>
      <c r="D29" s="23"/>
      <c r="E29" s="102"/>
      <c r="G29" s="102"/>
    </row>
    <row r="30" spans="1:7" s="13" customFormat="1" ht="15">
      <c r="A30" s="99"/>
      <c r="B30" s="99" t="s">
        <v>97</v>
      </c>
      <c r="C30" s="23"/>
      <c r="D30" s="23"/>
      <c r="E30" s="100"/>
      <c r="G30" s="100"/>
    </row>
    <row r="31" spans="1:7" s="13" customFormat="1" ht="15">
      <c r="A31" s="99"/>
      <c r="B31" s="23" t="s">
        <v>114</v>
      </c>
      <c r="C31" s="23"/>
      <c r="D31" s="23"/>
      <c r="E31" s="100">
        <v>-397</v>
      </c>
      <c r="G31" s="100">
        <v>0</v>
      </c>
    </row>
    <row r="32" spans="1:7" s="13" customFormat="1" ht="15">
      <c r="A32" s="99"/>
      <c r="B32" s="23" t="s">
        <v>115</v>
      </c>
      <c r="C32" s="23"/>
      <c r="D32" s="23"/>
      <c r="E32" s="100">
        <v>581</v>
      </c>
      <c r="G32" s="100">
        <v>0</v>
      </c>
    </row>
    <row r="33" spans="1:7" s="13" customFormat="1" ht="15">
      <c r="A33" s="23"/>
      <c r="B33" s="23" t="s">
        <v>59</v>
      </c>
      <c r="C33" s="23"/>
      <c r="D33" s="101"/>
      <c r="E33" s="100">
        <v>-3341</v>
      </c>
      <c r="G33" s="100">
        <v>-12071</v>
      </c>
    </row>
    <row r="34" spans="1:7" s="13" customFormat="1" ht="15">
      <c r="A34" s="23"/>
      <c r="B34" s="23" t="s">
        <v>60</v>
      </c>
      <c r="C34" s="23"/>
      <c r="D34" s="101"/>
      <c r="E34" s="100">
        <v>0</v>
      </c>
      <c r="G34" s="100">
        <v>12</v>
      </c>
    </row>
    <row r="35" spans="1:7" s="13" customFormat="1" ht="6" customHeight="1">
      <c r="A35" s="23"/>
      <c r="B35" s="23"/>
      <c r="C35" s="23"/>
      <c r="D35" s="101"/>
      <c r="E35" s="102"/>
      <c r="G35" s="102"/>
    </row>
    <row r="36" spans="1:7" s="13" customFormat="1" ht="15">
      <c r="A36" s="99"/>
      <c r="B36" s="23" t="s">
        <v>79</v>
      </c>
      <c r="C36" s="23"/>
      <c r="D36" s="101"/>
      <c r="E36" s="105">
        <f>SUM(E31:E34)</f>
        <v>-3157</v>
      </c>
      <c r="G36" s="105">
        <f>SUM(G31:G34)</f>
        <v>-12059</v>
      </c>
    </row>
    <row r="37" spans="4:7" s="13" customFormat="1" ht="9.75" customHeight="1">
      <c r="D37" s="23"/>
      <c r="E37" s="102"/>
      <c r="G37" s="102"/>
    </row>
    <row r="38" spans="1:7" s="13" customFormat="1" ht="15">
      <c r="A38" s="106"/>
      <c r="B38" s="106" t="s">
        <v>66</v>
      </c>
      <c r="D38" s="23"/>
      <c r="E38" s="100"/>
      <c r="G38" s="100"/>
    </row>
    <row r="39" spans="2:7" s="13" customFormat="1" ht="15">
      <c r="B39" s="13" t="s">
        <v>81</v>
      </c>
      <c r="D39" s="23"/>
      <c r="E39" s="100">
        <v>-495</v>
      </c>
      <c r="G39" s="100">
        <v>-248</v>
      </c>
    </row>
    <row r="40" spans="2:7" s="13" customFormat="1" ht="15">
      <c r="B40" s="13" t="s">
        <v>61</v>
      </c>
      <c r="D40" s="23"/>
      <c r="E40" s="100">
        <v>-4379</v>
      </c>
      <c r="G40" s="100">
        <v>-1479</v>
      </c>
    </row>
    <row r="41" spans="2:7" s="13" customFormat="1" ht="15">
      <c r="B41" s="13" t="s">
        <v>80</v>
      </c>
      <c r="D41" s="23"/>
      <c r="E41" s="100">
        <v>262</v>
      </c>
      <c r="G41" s="100">
        <v>6</v>
      </c>
    </row>
    <row r="42" spans="4:7" s="13" customFormat="1" ht="6" customHeight="1">
      <c r="D42" s="23"/>
      <c r="E42" s="102"/>
      <c r="G42" s="102"/>
    </row>
    <row r="43" spans="1:7" s="13" customFormat="1" ht="15">
      <c r="A43" s="106"/>
      <c r="B43" s="13" t="s">
        <v>96</v>
      </c>
      <c r="D43" s="23"/>
      <c r="E43" s="105">
        <f>SUM(E39:E42)</f>
        <v>-4612</v>
      </c>
      <c r="G43" s="105">
        <f>SUM(G39:G42)</f>
        <v>-1721</v>
      </c>
    </row>
    <row r="44" spans="4:7" s="13" customFormat="1" ht="6" customHeight="1">
      <c r="D44" s="23"/>
      <c r="E44" s="100"/>
      <c r="G44" s="100"/>
    </row>
    <row r="45" spans="2:7" s="13" customFormat="1" ht="15">
      <c r="B45" s="13" t="s">
        <v>67</v>
      </c>
      <c r="D45" s="23"/>
      <c r="E45" s="100">
        <f>+E28+E36+E43</f>
        <v>180</v>
      </c>
      <c r="G45" s="100">
        <f>+G28+G36+G43</f>
        <v>-5703</v>
      </c>
    </row>
    <row r="46" spans="2:7" s="13" customFormat="1" ht="15">
      <c r="B46" s="13" t="s">
        <v>62</v>
      </c>
      <c r="D46" s="23"/>
      <c r="E46" s="100">
        <v>36418</v>
      </c>
      <c r="G46" s="100">
        <v>34537</v>
      </c>
    </row>
    <row r="47" spans="4:7" s="13" customFormat="1" ht="6" customHeight="1">
      <c r="D47" s="23"/>
      <c r="E47" s="102"/>
      <c r="G47" s="102"/>
    </row>
    <row r="48" spans="1:7" s="13" customFormat="1" ht="15.75" thickBot="1">
      <c r="A48" s="106"/>
      <c r="B48" s="13" t="s">
        <v>68</v>
      </c>
      <c r="D48" s="23"/>
      <c r="E48" s="107">
        <f>SUM(E44:E46)</f>
        <v>36598</v>
      </c>
      <c r="G48" s="107">
        <f>SUM(G44:G46)</f>
        <v>28834</v>
      </c>
    </row>
    <row r="49" s="13" customFormat="1" ht="5.25" customHeight="1" thickTop="1">
      <c r="D49" s="23"/>
    </row>
    <row r="50" s="13" customFormat="1" ht="15">
      <c r="D50" s="23"/>
    </row>
    <row r="51" s="13" customFormat="1" ht="15">
      <c r="D51" s="23"/>
    </row>
    <row r="52" s="13" customFormat="1" ht="15">
      <c r="D52" s="23"/>
    </row>
    <row r="53" s="13" customFormat="1" ht="15">
      <c r="D53" s="23"/>
    </row>
    <row r="54" s="13" customFormat="1" ht="15">
      <c r="D54" s="23"/>
    </row>
    <row r="55" s="13" customFormat="1" ht="15">
      <c r="D55" s="23"/>
    </row>
    <row r="56" s="7" customFormat="1" ht="12" customHeight="1">
      <c r="D56" s="88"/>
    </row>
    <row r="57" s="7" customFormat="1" ht="13.5" customHeight="1">
      <c r="D57" s="88"/>
    </row>
    <row r="58" s="7" customFormat="1" ht="13.5" customHeight="1">
      <c r="D58" s="88"/>
    </row>
    <row r="59" s="7" customFormat="1" ht="13.5" customHeight="1">
      <c r="D59" s="88"/>
    </row>
    <row r="60" s="7" customFormat="1" ht="13.5" customHeight="1">
      <c r="D60" s="88"/>
    </row>
    <row r="61" s="7" customFormat="1" ht="13.5" customHeight="1">
      <c r="D61" s="88"/>
    </row>
    <row r="62" s="7" customFormat="1" ht="13.5" customHeight="1">
      <c r="D62" s="88"/>
    </row>
    <row r="63" s="7" customFormat="1" ht="13.5" customHeight="1">
      <c r="D63" s="88"/>
    </row>
    <row r="64" s="7" customFormat="1" ht="13.5" customHeight="1">
      <c r="D64" s="88"/>
    </row>
  </sheetData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2"/>
  <headerFooter alignWithMargins="0">
    <oddFooter>&amp;C&amp;"Times New Roman,Regular"4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Ernst &amp; Young</cp:lastModifiedBy>
  <cp:lastPrinted>2003-11-20T09:33:06Z</cp:lastPrinted>
  <dcterms:created xsi:type="dcterms:W3CDTF">2002-11-14T01:46:30Z</dcterms:created>
  <dcterms:modified xsi:type="dcterms:W3CDTF">2003-11-21T08:31:52Z</dcterms:modified>
  <cp:category/>
  <cp:version/>
  <cp:contentType/>
  <cp:contentStatus/>
</cp:coreProperties>
</file>